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Intuit\QuickBooks\Company-Files\Chris\Accounting\Budgets\"/>
    </mc:Choice>
  </mc:AlternateContent>
  <xr:revisionPtr revIDLastSave="0" documentId="13_ncr:1_{5F4FD6FE-0326-4BA9-A382-6CFE4C9CB88E}" xr6:coauthVersionLast="47" xr6:coauthVersionMax="47" xr10:uidLastSave="{00000000-0000-0000-0000-000000000000}"/>
  <bookViews>
    <workbookView xWindow="-120" yWindow="-120" windowWidth="29040" windowHeight="15720" xr2:uid="{3BADA548-E17B-4F19-8B6D-863435093DE3}"/>
  </bookViews>
  <sheets>
    <sheet name="7-15-24" sheetId="28" r:id="rId1"/>
    <sheet name="6-18-24" sheetId="27" r:id="rId2"/>
  </sheets>
  <definedNames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'6-18-24'!$A:$G,'6-18-24'!$1:$2</definedName>
    <definedName name="_xlnm.Print_Titles" localSheetId="0">'7-15-24'!$A:$G,'7-15-24'!$1:$2</definedName>
    <definedName name="QB_COLUMN_59200" localSheetId="1" hidden="1">'6-18-24'!$H$2</definedName>
    <definedName name="QB_COLUMN_59200" localSheetId="0" hidden="1">'7-15-24'!$H$2</definedName>
    <definedName name="QB_COLUMN_63620" localSheetId="1" hidden="1">'6-18-24'!#REF!</definedName>
    <definedName name="QB_COLUMN_63620" localSheetId="0" hidden="1">'7-15-24'!#REF!</definedName>
    <definedName name="QB_COLUMN_64430" localSheetId="1" hidden="1">'6-18-24'!#REF!</definedName>
    <definedName name="QB_COLUMN_64430" localSheetId="0" hidden="1">'7-15-24'!#REF!</definedName>
    <definedName name="QB_COLUMN_76210" localSheetId="1" hidden="1">'6-18-24'!$I$2</definedName>
    <definedName name="QB_COLUMN_76210" localSheetId="0" hidden="1">'7-15-24'!$I$2</definedName>
    <definedName name="QB_DATA_0" localSheetId="1" hidden="1">'6-18-24'!$6:$6,'6-18-24'!$7:$7,'6-18-24'!$8:$8,'6-18-24'!$9:$9,'6-18-24'!$10:$10,'6-18-24'!$11:$11,'6-18-24'!$13:$13,'6-18-24'!$14:$14,'6-18-24'!$17:$17,'6-18-24'!$18:$18,'6-18-24'!$20:$20,'6-18-24'!$21:$21,'6-18-24'!$22:$22,'6-18-24'!$27:$27,'6-18-24'!$29:$29,'6-18-24'!$31:$31</definedName>
    <definedName name="QB_DATA_0" localSheetId="0" hidden="1">'7-15-24'!$6:$6,'7-15-24'!$7:$7,'7-15-24'!$8:$8,'7-15-24'!#REF!,'7-15-24'!$9:$9,'7-15-24'!$10:$10,'7-15-24'!$12:$12,'7-15-24'!$13:$13,'7-15-24'!$16:$16,'7-15-24'!$17:$17,'7-15-24'!$19:$19,'7-15-24'!$20:$20,'7-15-24'!$21:$21,'7-15-24'!$26:$26,'7-15-24'!$28:$28,'7-15-24'!#REF!</definedName>
    <definedName name="QB_DATA_1" localSheetId="1" hidden="1">'6-18-24'!$32:$32,'6-18-24'!$35:$35,'6-18-24'!$36:$36,'6-18-24'!$37:$37,'6-18-24'!$38:$38,'6-18-24'!$39:$39,'6-18-24'!$40:$40,'6-18-24'!$41:$41,'6-18-24'!$42:$42,'6-18-24'!$45:$45,'6-18-24'!$46:$46,'6-18-24'!$47:$47,'6-18-24'!$48:$48,'6-18-24'!$49:$49,'6-18-24'!$52:$52,'6-18-24'!$53:$53</definedName>
    <definedName name="QB_DATA_1" localSheetId="0" hidden="1">'7-15-24'!$30:$30,'7-15-24'!$33:$33,'7-15-24'!$34:$34,'7-15-24'!$35:$35,'7-15-24'!$36:$36,'7-15-24'!$37:$37,'7-15-24'!$38:$38,'7-15-24'!$39:$39,'7-15-24'!$40:$40,'7-15-24'!$43:$43,'7-15-24'!$44:$44,'7-15-24'!$45:$45,'7-15-24'!$46:$46,'7-15-24'!$47:$47,'7-15-24'!$50:$50,'7-15-24'!$51:$51</definedName>
    <definedName name="QB_DATA_2" localSheetId="1" hidden="1">'6-18-24'!$54:$54,'6-18-24'!$55:$55,'6-18-24'!$56:$56,'6-18-24'!$59:$59,'6-18-24'!$60:$60,'6-18-24'!$61:$61,'6-18-24'!$62:$62,'6-18-24'!$63:$63,'6-18-24'!$66:$66,'6-18-24'!$67:$67,'6-18-24'!$68:$68,'6-18-24'!$69:$69,'6-18-24'!$70:$70,'6-18-24'!$71:$71,'6-18-24'!$74:$74,'6-18-24'!$75:$75</definedName>
    <definedName name="QB_DATA_2" localSheetId="0" hidden="1">'7-15-24'!$52:$52,'7-15-24'!$53:$53,'7-15-24'!$54:$54,'7-15-24'!$57:$57,'7-15-24'!$58:$58,'7-15-24'!$59:$59,'7-15-24'!$60:$60,'7-15-24'!$61:$61,'7-15-24'!$64:$64,'7-15-24'!$65:$65,'7-15-24'!$66:$66,'7-15-24'!$67:$67,'7-15-24'!$68:$68,'7-15-24'!$69:$69,'7-15-24'!$72:$72,'7-15-24'!$73:$73</definedName>
    <definedName name="QB_DATA_3" localSheetId="1" hidden="1">'6-18-24'!$76:$76,'6-18-24'!$77:$77,'6-18-24'!$81:$81,'6-18-24'!$84:$84,'6-18-24'!$85:$85,'6-18-24'!$86:$86,'6-18-24'!$87:$87,'6-18-24'!$88:$88,'6-18-24'!$89:$89,'6-18-24'!$92:$92,'6-18-24'!$93:$93,'6-18-24'!$94:$94,'6-18-24'!$95:$95,'6-18-24'!$96:$96,'6-18-24'!$97:$97,'6-18-24'!$99:$99</definedName>
    <definedName name="QB_DATA_3" localSheetId="0" hidden="1">'7-15-24'!$74:$74,'7-15-24'!$75:$75,'7-15-24'!$79:$79,'7-15-24'!$82:$82,'7-15-24'!$83:$83,'7-15-24'!$84:$84,'7-15-24'!$85:$85,'7-15-24'!$86:$86,'7-15-24'!$87:$87,'7-15-24'!$90:$90,'7-15-24'!$91:$91,'7-15-24'!$92:$92,'7-15-24'!$93:$93,'7-15-24'!$94:$94,'7-15-24'!$95:$95,'7-15-24'!$97:$97</definedName>
    <definedName name="QB_DATA_4" localSheetId="1" hidden="1">'6-18-24'!$100:$100,'6-18-24'!#REF!,'6-18-24'!#REF!,'6-18-24'!#REF!,'6-18-24'!$103:$103,'6-18-24'!$104:$104,'6-18-24'!$105:$105,'6-18-24'!$106:$106,'6-18-24'!$109:$109,'6-18-24'!$110:$110,'6-18-24'!$111:$111,'6-18-24'!$114:$114,'6-18-24'!$115:$115,'6-18-24'!$116:$116,'6-18-24'!$117:$117,'6-18-24'!$118:$118</definedName>
    <definedName name="QB_DATA_4" localSheetId="0" hidden="1">'7-15-24'!$98:$98,'7-15-24'!#REF!,'7-15-24'!#REF!,'7-15-24'!#REF!,'7-15-24'!$101:$101,'7-15-24'!$102:$102,'7-15-24'!$103:$103,'7-15-24'!$104:$104,'7-15-24'!$107:$107,'7-15-24'!$108:$108,'7-15-24'!$109:$109,'7-15-24'!$112:$112,'7-15-24'!$113:$113,'7-15-24'!$114:$114,'7-15-24'!$115:$115,'7-15-24'!$116:$116</definedName>
    <definedName name="QB_DATA_5" localSheetId="1" hidden="1">'6-18-24'!$119:$119,'6-18-24'!$120:$120,'6-18-24'!$121:$121,'6-18-24'!$122:$122,'6-18-24'!$123:$123,'6-18-24'!$124:$124,'6-18-24'!$125:$125,'6-18-24'!$126:$126,'6-18-24'!$127:$127,'6-18-24'!$129:$129,'6-18-24'!$130:$130,'6-18-24'!$132:$132,'6-18-24'!$133:$133,'6-18-24'!$134:$134,'6-18-24'!$137:$137,'6-18-24'!$138:$138</definedName>
    <definedName name="QB_DATA_5" localSheetId="0" hidden="1">'7-15-24'!$117:$117,'7-15-24'!$118:$118,'7-15-24'!$119:$119,'7-15-24'!$120:$120,'7-15-24'!$121:$121,'7-15-24'!$122:$122,'7-15-24'!$123:$123,'7-15-24'!$124:$124,'7-15-24'!$125:$125,'7-15-24'!$127:$127,'7-15-24'!$128:$128,'7-15-24'!$130:$130,'7-15-24'!$131:$131,'7-15-24'!$132:$132,'7-15-24'!$135:$135,'7-15-24'!$136:$136</definedName>
    <definedName name="QB_DATA_6" localSheetId="1" hidden="1">'6-18-24'!$139:$139,'6-18-24'!$141:$141,'6-18-24'!$146:$146,'6-18-24'!$147:$147</definedName>
    <definedName name="QB_DATA_6" localSheetId="0" hidden="1">'7-15-24'!$137:$137,'7-15-24'!$139:$139,'7-15-24'!$144:$144,'7-15-24'!$145:$145</definedName>
    <definedName name="QB_FORMULA_0" localSheetId="1" hidden="1">'6-18-24'!#REF!,'6-18-24'!#REF!,'6-18-24'!#REF!,'6-18-24'!#REF!,'6-18-24'!#REF!,'6-18-24'!#REF!,'6-18-24'!#REF!,'6-18-24'!#REF!,'6-18-24'!#REF!,'6-18-24'!#REF!,'6-18-24'!#REF!,'6-18-24'!#REF!,'6-18-24'!$H$12,'6-18-24'!$I$12,'6-18-24'!#REF!,'6-18-24'!#REF!</definedName>
    <definedName name="QB_FORMULA_0" localSheetId="0" hidden="1">'7-15-24'!#REF!,'7-15-24'!#REF!,'7-15-24'!#REF!,'7-15-24'!#REF!,'7-15-24'!#REF!,'7-15-24'!#REF!,'7-15-24'!#REF!,'7-15-24'!#REF!,'7-15-24'!#REF!,'7-15-24'!#REF!,'7-15-24'!#REF!,'7-15-24'!#REF!,'7-15-24'!$H$11,'7-15-24'!$I$11,'7-15-24'!#REF!,'7-15-24'!#REF!</definedName>
    <definedName name="QB_FORMULA_1" localSheetId="1" hidden="1">'6-18-24'!#REF!,'6-18-24'!#REF!,'6-18-24'!#REF!,'6-18-24'!#REF!,'6-18-24'!#REF!,'6-18-24'!#REF!,'6-18-24'!#REF!,'6-18-24'!#REF!,'6-18-24'!$H$19,'6-18-24'!$I$19,'6-18-24'!#REF!,'6-18-24'!#REF!,'6-18-24'!#REF!,'6-18-24'!#REF!,'6-18-24'!#REF!,'6-18-24'!#REF!</definedName>
    <definedName name="QB_FORMULA_1" localSheetId="0" hidden="1">'7-15-24'!#REF!,'7-15-24'!#REF!,'7-15-24'!#REF!,'7-15-24'!#REF!,'7-15-24'!#REF!,'7-15-24'!#REF!,'7-15-24'!#REF!,'7-15-24'!#REF!,'7-15-24'!$H$18,'7-15-24'!$I$18,'7-15-24'!#REF!,'7-15-24'!#REF!,'7-15-24'!#REF!,'7-15-24'!#REF!,'7-15-24'!#REF!,'7-15-24'!#REF!</definedName>
    <definedName name="QB_FORMULA_10" localSheetId="1" hidden="1">'6-18-24'!#REF!,'6-18-24'!#REF!,'6-18-24'!#REF!,'6-18-24'!#REF!,'6-18-24'!$H$98,'6-18-24'!$I$98,'6-18-24'!#REF!,'6-18-24'!#REF!,'6-18-24'!#REF!,'6-18-24'!#REF!,'6-18-24'!#REF!,'6-18-24'!#REF!,'6-18-24'!$H$101,'6-18-24'!$I$101,'6-18-24'!#REF!,'6-18-24'!#REF!</definedName>
    <definedName name="QB_FORMULA_10" localSheetId="0" hidden="1">'7-15-24'!#REF!,'7-15-24'!#REF!,'7-15-24'!#REF!,'7-15-24'!#REF!,'7-15-24'!$H$96,'7-15-24'!$I$96,'7-15-24'!#REF!,'7-15-24'!#REF!,'7-15-24'!#REF!,'7-15-24'!#REF!,'7-15-24'!#REF!,'7-15-24'!#REF!,'7-15-24'!$H$99,'7-15-24'!$I$99,'7-15-24'!#REF!,'7-15-24'!#REF!</definedName>
    <definedName name="QB_FORMULA_11" localSheetId="1" hidden="1">'6-18-24'!#REF!,'6-18-24'!#REF!,'6-18-24'!#REF!,'6-18-24'!#REF!,'6-18-24'!#REF!,'6-18-24'!#REF!,'6-18-24'!#REF!,'6-18-24'!#REF!,'6-18-24'!#REF!,'6-18-24'!$H$107,'6-18-24'!$I$107,'6-18-24'!#REF!,'6-18-24'!#REF!,'6-18-24'!#REF!,'6-18-24'!#REF!,'6-18-24'!#REF!</definedName>
    <definedName name="QB_FORMULA_11" localSheetId="0" hidden="1">'7-15-24'!#REF!,'7-15-24'!#REF!,'7-15-24'!#REF!,'7-15-24'!#REF!,'7-15-24'!#REF!,'7-15-24'!#REF!,'7-15-24'!#REF!,'7-15-24'!#REF!,'7-15-24'!#REF!,'7-15-24'!$H$105,'7-15-24'!$I$105,'7-15-24'!#REF!,'7-15-24'!#REF!,'7-15-24'!#REF!,'7-15-24'!#REF!,'7-15-24'!#REF!</definedName>
    <definedName name="QB_FORMULA_12" localSheetId="1" hidden="1">'6-18-24'!#REF!,'6-18-24'!#REF!,'6-18-24'!#REF!,'6-18-24'!$H$112,'6-18-24'!$I$112,'6-18-24'!#REF!,'6-18-24'!#REF!,'6-18-24'!#REF!,'6-18-24'!#REF!,'6-18-24'!#REF!,'6-18-24'!#REF!,'6-18-24'!#REF!,'6-18-24'!#REF!,'6-18-24'!#REF!,'6-18-24'!#REF!,'6-18-24'!#REF!</definedName>
    <definedName name="QB_FORMULA_12" localSheetId="0" hidden="1">'7-15-24'!#REF!,'7-15-24'!#REF!,'7-15-24'!#REF!,'7-15-24'!$H$110,'7-15-24'!$I$110,'7-15-24'!#REF!,'7-15-24'!#REF!,'7-15-24'!#REF!,'7-15-24'!#REF!,'7-15-24'!#REF!,'7-15-24'!#REF!,'7-15-24'!#REF!,'7-15-24'!#REF!,'7-15-24'!#REF!,'7-15-24'!#REF!,'7-15-24'!#REF!</definedName>
    <definedName name="QB_FORMULA_13" localSheetId="1" hidden="1">'6-18-24'!#REF!,'6-18-24'!#REF!,'6-18-24'!#REF!,'6-18-24'!#REF!,'6-18-24'!#REF!,'6-18-24'!#REF!,'6-18-24'!#REF!,'6-18-24'!#REF!,'6-18-24'!#REF!,'6-18-24'!#REF!,'6-18-24'!#REF!,'6-18-24'!#REF!,'6-18-24'!#REF!,'6-18-24'!#REF!,'6-18-24'!#REF!,'6-18-24'!#REF!</definedName>
    <definedName name="QB_FORMULA_13" localSheetId="0" hidden="1">'7-15-24'!#REF!,'7-15-24'!#REF!,'7-15-24'!#REF!,'7-15-24'!#REF!,'7-15-24'!#REF!,'7-15-24'!#REF!,'7-15-24'!#REF!,'7-15-24'!#REF!,'7-15-24'!#REF!,'7-15-24'!#REF!,'7-15-24'!#REF!,'7-15-24'!#REF!,'7-15-24'!#REF!,'7-15-24'!#REF!,'7-15-24'!#REF!,'7-15-24'!#REF!</definedName>
    <definedName name="QB_FORMULA_14" localSheetId="1" hidden="1">'6-18-24'!#REF!,'6-18-24'!#REF!,'6-18-24'!#REF!,'6-18-24'!$H$128,'6-18-24'!$I$128,'6-18-24'!#REF!,'6-18-24'!#REF!,'6-18-24'!#REF!,'6-18-24'!#REF!,'6-18-24'!#REF!,'6-18-24'!#REF!,'6-18-24'!#REF!,'6-18-24'!#REF!,'6-18-24'!#REF!,'6-18-24'!#REF!,'6-18-24'!#REF!</definedName>
    <definedName name="QB_FORMULA_14" localSheetId="0" hidden="1">'7-15-24'!#REF!,'7-15-24'!#REF!,'7-15-24'!#REF!,'7-15-24'!$H$126,'7-15-24'!$I$126,'7-15-24'!#REF!,'7-15-24'!#REF!,'7-15-24'!#REF!,'7-15-24'!#REF!,'7-15-24'!#REF!,'7-15-24'!#REF!,'7-15-24'!#REF!,'7-15-24'!#REF!,'7-15-24'!#REF!,'7-15-24'!#REF!,'7-15-24'!#REF!</definedName>
    <definedName name="QB_FORMULA_15" localSheetId="1" hidden="1">'6-18-24'!#REF!,'6-18-24'!$H$136,'6-18-24'!$I$136,'6-18-24'!#REF!,'6-18-24'!#REF!,'6-18-24'!#REF!,'6-18-24'!#REF!,'6-18-24'!#REF!,'6-18-24'!#REF!,'6-18-24'!#REF!,'6-18-24'!#REF!,'6-18-24'!#REF!,'6-18-24'!#REF!,'6-18-24'!$H$142,'6-18-24'!$I$142,'6-18-24'!#REF!</definedName>
    <definedName name="QB_FORMULA_15" localSheetId="0" hidden="1">'7-15-24'!#REF!,'7-15-24'!$H$134,'7-15-24'!$I$134,'7-15-24'!#REF!,'7-15-24'!#REF!,'7-15-24'!#REF!,'7-15-24'!#REF!,'7-15-24'!#REF!,'7-15-24'!#REF!,'7-15-24'!#REF!,'7-15-24'!#REF!,'7-15-24'!#REF!,'7-15-24'!#REF!,'7-15-24'!$H$140,'7-15-24'!$I$140,'7-15-24'!#REF!</definedName>
    <definedName name="QB_FORMULA_16" localSheetId="1" hidden="1">'6-18-24'!#REF!,'6-18-24'!$H$143,'6-18-24'!$I$143,'6-18-24'!#REF!,'6-18-24'!#REF!,'6-18-24'!#REF!,'6-18-24'!#REF!,'6-18-24'!#REF!,'6-18-24'!#REF!,'6-18-24'!$H$148,'6-18-24'!$I$148,'6-18-24'!#REF!,'6-18-24'!#REF!,'6-18-24'!$H$149,'6-18-24'!$I$149,'6-18-24'!#REF!</definedName>
    <definedName name="QB_FORMULA_16" localSheetId="0" hidden="1">'7-15-24'!#REF!,'7-15-24'!$H$141,'7-15-24'!$I$141,'7-15-24'!#REF!,'7-15-24'!#REF!,'7-15-24'!#REF!,'7-15-24'!#REF!,'7-15-24'!#REF!,'7-15-24'!#REF!,'7-15-24'!$H$146,'7-15-24'!$I$146,'7-15-24'!#REF!,'7-15-24'!#REF!,'7-15-24'!$H$147,'7-15-24'!$I$147,'7-15-24'!#REF!</definedName>
    <definedName name="QB_FORMULA_17" localSheetId="1" hidden="1">'6-18-24'!#REF!,'6-18-24'!$H$150,'6-18-24'!$I$150,'6-18-24'!#REF!,'6-18-24'!#REF!</definedName>
    <definedName name="QB_FORMULA_17" localSheetId="0" hidden="1">'7-15-24'!#REF!,'7-15-24'!$H$148,'7-15-24'!$I$148,'7-15-24'!#REF!,'7-15-24'!#REF!</definedName>
    <definedName name="QB_FORMULA_2" localSheetId="1" hidden="1">'6-18-24'!$H$24,'6-18-24'!$I$24,'6-18-24'!#REF!,'6-18-24'!#REF!,'6-18-24'!$H$25,'6-18-24'!$I$25,'6-18-24'!#REF!,'6-18-24'!#REF!,'6-18-24'!#REF!,'6-18-24'!#REF!,'6-18-24'!#REF!,'6-18-24'!#REF!,'6-18-24'!#REF!,'6-18-24'!#REF!,'6-18-24'!#REF!,'6-18-24'!#REF!</definedName>
    <definedName name="QB_FORMULA_2" localSheetId="0" hidden="1">'7-15-24'!$H$23,'7-15-24'!$I$23,'7-15-24'!#REF!,'7-15-24'!#REF!,'7-15-24'!$H$24,'7-15-24'!$I$24,'7-15-24'!#REF!,'7-15-24'!#REF!,'7-15-24'!#REF!,'7-15-24'!#REF!,'7-15-24'!#REF!,'7-15-24'!#REF!,'7-15-24'!#REF!,'7-15-24'!#REF!,'7-15-24'!#REF!,'7-15-24'!#REF!</definedName>
    <definedName name="QB_FORMULA_3" localSheetId="1" hidden="1">'6-18-24'!$H$33,'6-18-24'!$I$33,'6-18-24'!#REF!,'6-18-24'!#REF!,'6-18-24'!#REF!,'6-18-24'!#REF!,'6-18-24'!#REF!,'6-18-24'!#REF!,'6-18-24'!#REF!,'6-18-24'!#REF!,'6-18-24'!#REF!,'6-18-24'!#REF!,'6-18-24'!#REF!,'6-18-24'!#REF!,'6-18-24'!#REF!,'6-18-24'!#REF!</definedName>
    <definedName name="QB_FORMULA_3" localSheetId="0" hidden="1">'7-15-24'!$H$31,'7-15-24'!$I$31,'7-15-24'!#REF!,'7-15-24'!#REF!,'7-15-24'!#REF!,'7-15-24'!#REF!,'7-15-24'!#REF!,'7-15-24'!#REF!,'7-15-24'!#REF!,'7-15-24'!#REF!,'7-15-24'!#REF!,'7-15-24'!#REF!,'7-15-24'!#REF!,'7-15-24'!#REF!,'7-15-24'!#REF!,'7-15-24'!#REF!</definedName>
    <definedName name="QB_FORMULA_4" localSheetId="1" hidden="1">'6-18-24'!#REF!,'6-18-24'!#REF!,'6-18-24'!#REF!,'6-18-24'!#REF!,'6-18-24'!$H$43,'6-18-24'!$I$43,'6-18-24'!#REF!,'6-18-24'!#REF!,'6-18-24'!#REF!,'6-18-24'!#REF!,'6-18-24'!#REF!,'6-18-24'!#REF!,'6-18-24'!#REF!,'6-18-24'!#REF!,'6-18-24'!#REF!,'6-18-24'!#REF!</definedName>
    <definedName name="QB_FORMULA_4" localSheetId="0" hidden="1">'7-15-24'!#REF!,'7-15-24'!#REF!,'7-15-24'!#REF!,'7-15-24'!#REF!,'7-15-24'!$H$41,'7-15-24'!$I$41,'7-15-24'!#REF!,'7-15-24'!#REF!,'7-15-24'!#REF!,'7-15-24'!#REF!,'7-15-24'!#REF!,'7-15-24'!#REF!,'7-15-24'!#REF!,'7-15-24'!#REF!,'7-15-24'!#REF!,'7-15-24'!#REF!</definedName>
    <definedName name="QB_FORMULA_5" localSheetId="1" hidden="1">'6-18-24'!#REF!,'6-18-24'!#REF!,'6-18-24'!$H$50,'6-18-24'!$I$50,'6-18-24'!#REF!,'6-18-24'!#REF!,'6-18-24'!#REF!,'6-18-24'!#REF!,'6-18-24'!#REF!,'6-18-24'!#REF!,'6-18-24'!#REF!,'6-18-24'!#REF!,'6-18-24'!#REF!,'6-18-24'!#REF!,'6-18-24'!#REF!,'6-18-24'!#REF!</definedName>
    <definedName name="QB_FORMULA_5" localSheetId="0" hidden="1">'7-15-24'!#REF!,'7-15-24'!#REF!,'7-15-24'!$H$48,'7-15-24'!$I$48,'7-15-24'!#REF!,'7-15-24'!#REF!,'7-15-24'!#REF!,'7-15-24'!#REF!,'7-15-24'!#REF!,'7-15-24'!#REF!,'7-15-24'!#REF!,'7-15-24'!#REF!,'7-15-24'!#REF!,'7-15-24'!#REF!,'7-15-24'!#REF!,'7-15-24'!#REF!</definedName>
    <definedName name="QB_FORMULA_6" localSheetId="1" hidden="1">'6-18-24'!$H$57,'6-18-24'!$I$57,'6-18-24'!#REF!,'6-18-24'!#REF!,'6-18-24'!#REF!,'6-18-24'!#REF!,'6-18-24'!#REF!,'6-18-24'!#REF!,'6-18-24'!#REF!,'6-18-24'!#REF!,'6-18-24'!#REF!,'6-18-24'!#REF!,'6-18-24'!#REF!,'6-18-24'!#REF!,'6-18-24'!$H$64,'6-18-24'!$I$64</definedName>
    <definedName name="QB_FORMULA_6" localSheetId="0" hidden="1">'7-15-24'!$H$55,'7-15-24'!$I$55,'7-15-24'!#REF!,'7-15-24'!#REF!,'7-15-24'!#REF!,'7-15-24'!#REF!,'7-15-24'!#REF!,'7-15-24'!#REF!,'7-15-24'!#REF!,'7-15-24'!#REF!,'7-15-24'!#REF!,'7-15-24'!#REF!,'7-15-24'!#REF!,'7-15-24'!#REF!,'7-15-24'!$H$62,'7-15-24'!$I$62</definedName>
    <definedName name="QB_FORMULA_7" localSheetId="1" hidden="1">'6-18-24'!#REF!,'6-18-24'!#REF!,'6-18-24'!#REF!,'6-18-24'!#REF!,'6-18-24'!#REF!,'6-18-24'!#REF!,'6-18-24'!#REF!,'6-18-24'!#REF!,'6-18-24'!#REF!,'6-18-24'!#REF!,'6-18-24'!#REF!,'6-18-24'!#REF!,'6-18-24'!#REF!,'6-18-24'!#REF!,'6-18-24'!$H$72,'6-18-24'!$I$72</definedName>
    <definedName name="QB_FORMULA_7" localSheetId="0" hidden="1">'7-15-24'!#REF!,'7-15-24'!#REF!,'7-15-24'!#REF!,'7-15-24'!#REF!,'7-15-24'!#REF!,'7-15-24'!#REF!,'7-15-24'!#REF!,'7-15-24'!#REF!,'7-15-24'!#REF!,'7-15-24'!#REF!,'7-15-24'!#REF!,'7-15-24'!#REF!,'7-15-24'!#REF!,'7-15-24'!#REF!,'7-15-24'!$H$70,'7-15-24'!$I$70</definedName>
    <definedName name="QB_FORMULA_8" localSheetId="1" hidden="1">'6-18-24'!#REF!,'6-18-24'!#REF!,'6-18-24'!#REF!,'6-18-24'!#REF!,'6-18-24'!#REF!,'6-18-24'!#REF!,'6-18-24'!#REF!,'6-18-24'!#REF!,'6-18-24'!#REF!,'6-18-24'!#REF!,'6-18-24'!$H$78,'6-18-24'!$I$78,'6-18-24'!#REF!,'6-18-24'!#REF!,'6-18-24'!#REF!,'6-18-24'!#REF!</definedName>
    <definedName name="QB_FORMULA_8" localSheetId="0" hidden="1">'7-15-24'!#REF!,'7-15-24'!#REF!,'7-15-24'!#REF!,'7-15-24'!#REF!,'7-15-24'!#REF!,'7-15-24'!#REF!,'7-15-24'!#REF!,'7-15-24'!#REF!,'7-15-24'!#REF!,'7-15-24'!#REF!,'7-15-24'!$H$76,'7-15-24'!$I$76,'7-15-24'!#REF!,'7-15-24'!#REF!,'7-15-24'!#REF!,'7-15-24'!#REF!</definedName>
    <definedName name="QB_FORMULA_9" localSheetId="1" hidden="1">'6-18-24'!$H$82,'6-18-24'!$I$82,'6-18-24'!#REF!,'6-18-24'!#REF!,'6-18-24'!#REF!,'6-18-24'!#REF!,'6-18-24'!#REF!,'6-18-24'!#REF!,'6-18-24'!#REF!,'6-18-24'!#REF!,'6-18-24'!$H$90,'6-18-24'!$I$90,'6-18-24'!#REF!,'6-18-24'!#REF!,'6-18-24'!#REF!,'6-18-24'!#REF!</definedName>
    <definedName name="QB_FORMULA_9" localSheetId="0" hidden="1">'7-15-24'!$H$80,'7-15-24'!$I$80,'7-15-24'!#REF!,'7-15-24'!#REF!,'7-15-24'!#REF!,'7-15-24'!#REF!,'7-15-24'!#REF!,'7-15-24'!#REF!,'7-15-24'!#REF!,'7-15-24'!#REF!,'7-15-24'!$H$88,'7-15-24'!$I$88,'7-15-24'!#REF!,'7-15-24'!#REF!,'7-15-24'!#REF!,'7-15-24'!#REF!</definedName>
    <definedName name="QB_ROW_101250" localSheetId="1" hidden="1">'6-18-24'!$F$36</definedName>
    <definedName name="QB_ROW_101250" localSheetId="0" hidden="1">'7-15-24'!$F$34</definedName>
    <definedName name="QB_ROW_102250" localSheetId="1" hidden="1">'6-18-24'!$F$38</definedName>
    <definedName name="QB_ROW_102250" localSheetId="0" hidden="1">'7-15-24'!$F$36</definedName>
    <definedName name="QB_ROW_103250" localSheetId="1" hidden="1">'6-18-24'!$F$39</definedName>
    <definedName name="QB_ROW_103250" localSheetId="0" hidden="1">'7-15-24'!$F$37</definedName>
    <definedName name="QB_ROW_104250" localSheetId="1" hidden="1">'6-18-24'!$F$40</definedName>
    <definedName name="QB_ROW_104250" localSheetId="0" hidden="1">'7-15-24'!$F$38</definedName>
    <definedName name="QB_ROW_105250" localSheetId="1" hidden="1">'6-18-24'!$F$41</definedName>
    <definedName name="QB_ROW_105250" localSheetId="0" hidden="1">'7-15-24'!$F$39</definedName>
    <definedName name="QB_ROW_106040" localSheetId="1" hidden="1">'6-18-24'!$E$44</definedName>
    <definedName name="QB_ROW_106040" localSheetId="0" hidden="1">'7-15-24'!$E$42</definedName>
    <definedName name="QB_ROW_106340" localSheetId="1" hidden="1">'6-18-24'!$E$50</definedName>
    <definedName name="QB_ROW_106340" localSheetId="0" hidden="1">'7-15-24'!$E$48</definedName>
    <definedName name="QB_ROW_107250" localSheetId="1" hidden="1">'6-18-24'!$F$45</definedName>
    <definedName name="QB_ROW_107250" localSheetId="0" hidden="1">'7-15-24'!$F$43</definedName>
    <definedName name="QB_ROW_108250" localSheetId="1" hidden="1">'6-18-24'!$F$46</definedName>
    <definedName name="QB_ROW_108250" localSheetId="0" hidden="1">'7-15-24'!$F$44</definedName>
    <definedName name="QB_ROW_109250" localSheetId="1" hidden="1">'6-18-24'!$F$47</definedName>
    <definedName name="QB_ROW_109250" localSheetId="0" hidden="1">'7-15-24'!$F$45</definedName>
    <definedName name="QB_ROW_111250" localSheetId="1" hidden="1">'6-18-24'!$F$49</definedName>
    <definedName name="QB_ROW_111250" localSheetId="0" hidden="1">'7-15-24'!$F$47</definedName>
    <definedName name="QB_ROW_112040" localSheetId="1" hidden="1">'6-18-24'!$E$51</definedName>
    <definedName name="QB_ROW_112040" localSheetId="0" hidden="1">'7-15-24'!$E$49</definedName>
    <definedName name="QB_ROW_112340" localSheetId="1" hidden="1">'6-18-24'!$E$57</definedName>
    <definedName name="QB_ROW_112340" localSheetId="0" hidden="1">'7-15-24'!$E$55</definedName>
    <definedName name="QB_ROW_113250" localSheetId="1" hidden="1">'6-18-24'!$F$52</definedName>
    <definedName name="QB_ROW_113250" localSheetId="0" hidden="1">'7-15-24'!$F$50</definedName>
    <definedName name="QB_ROW_114250" localSheetId="1" hidden="1">'6-18-24'!$F$53</definedName>
    <definedName name="QB_ROW_114250" localSheetId="0" hidden="1">'7-15-24'!$F$51</definedName>
    <definedName name="QB_ROW_116250" localSheetId="1" hidden="1">'6-18-24'!$F$54</definedName>
    <definedName name="QB_ROW_116250" localSheetId="0" hidden="1">'7-15-24'!$F$52</definedName>
    <definedName name="QB_ROW_117250" localSheetId="1" hidden="1">'6-18-24'!$F$55</definedName>
    <definedName name="QB_ROW_117250" localSheetId="0" hidden="1">'7-15-24'!$F$53</definedName>
    <definedName name="QB_ROW_118040" localSheetId="1" hidden="1">'6-18-24'!$E$73</definedName>
    <definedName name="QB_ROW_118040" localSheetId="0" hidden="1">'7-15-24'!$E$71</definedName>
    <definedName name="QB_ROW_118340" localSheetId="1" hidden="1">'6-18-24'!$E$78</definedName>
    <definedName name="QB_ROW_118340" localSheetId="0" hidden="1">'7-15-24'!$E$76</definedName>
    <definedName name="QB_ROW_119250" localSheetId="1" hidden="1">'6-18-24'!$F$74</definedName>
    <definedName name="QB_ROW_119250" localSheetId="0" hidden="1">'7-15-24'!$F$72</definedName>
    <definedName name="QB_ROW_120250" localSheetId="1" hidden="1">'6-18-24'!$F$75</definedName>
    <definedName name="QB_ROW_120250" localSheetId="0" hidden="1">'7-15-24'!$F$73</definedName>
    <definedName name="QB_ROW_121250" localSheetId="1" hidden="1">'6-18-24'!$F$76</definedName>
    <definedName name="QB_ROW_121250" localSheetId="0" hidden="1">'7-15-24'!$F$74</definedName>
    <definedName name="QB_ROW_122250" localSheetId="1" hidden="1">'6-18-24'!$F$77</definedName>
    <definedName name="QB_ROW_122250" localSheetId="0" hidden="1">'7-15-24'!$F$75</definedName>
    <definedName name="QB_ROW_123250" localSheetId="1" hidden="1">'6-18-24'!$F$32</definedName>
    <definedName name="QB_ROW_123250" localSheetId="0" hidden="1">'7-15-24'!$F$30</definedName>
    <definedName name="QB_ROW_124040" localSheetId="1" hidden="1">'6-18-24'!$E$58</definedName>
    <definedName name="QB_ROW_124040" localSheetId="0" hidden="1">'7-15-24'!$E$56</definedName>
    <definedName name="QB_ROW_124340" localSheetId="1" hidden="1">'6-18-24'!$E$64</definedName>
    <definedName name="QB_ROW_124340" localSheetId="0" hidden="1">'7-15-24'!$E$62</definedName>
    <definedName name="QB_ROW_125040" localSheetId="1" hidden="1">'6-18-24'!$E$65</definedName>
    <definedName name="QB_ROW_125040" localSheetId="0" hidden="1">'7-15-24'!$E$63</definedName>
    <definedName name="QB_ROW_125340" localSheetId="1" hidden="1">'6-18-24'!$E$72</definedName>
    <definedName name="QB_ROW_125340" localSheetId="0" hidden="1">'7-15-24'!$E$70</definedName>
    <definedName name="QB_ROW_128050" localSheetId="1" hidden="1">'6-18-24'!$F$80</definedName>
    <definedName name="QB_ROW_128050" localSheetId="0" hidden="1">'7-15-24'!$F$78</definedName>
    <definedName name="QB_ROW_128350" localSheetId="1" hidden="1">'6-18-24'!$F$82</definedName>
    <definedName name="QB_ROW_128350" localSheetId="0" hidden="1">'7-15-24'!$F$80</definedName>
    <definedName name="QB_ROW_129050" localSheetId="1" hidden="1">'6-18-24'!$F$83</definedName>
    <definedName name="QB_ROW_129050" localSheetId="0" hidden="1">'7-15-24'!$F$81</definedName>
    <definedName name="QB_ROW_129350" localSheetId="1" hidden="1">'6-18-24'!$F$90</definedName>
    <definedName name="QB_ROW_129350" localSheetId="0" hidden="1">'7-15-24'!$F$88</definedName>
    <definedName name="QB_ROW_130260" localSheetId="1" hidden="1">'6-18-24'!$G$88</definedName>
    <definedName name="QB_ROW_130260" localSheetId="0" hidden="1">'7-15-24'!$G$86</definedName>
    <definedName name="QB_ROW_131260" localSheetId="1" hidden="1">'6-18-24'!$G$84</definedName>
    <definedName name="QB_ROW_131260" localSheetId="0" hidden="1">'7-15-24'!$G$82</definedName>
    <definedName name="QB_ROW_132260" localSheetId="1" hidden="1">'6-18-24'!$G$85</definedName>
    <definedName name="QB_ROW_132260" localSheetId="0" hidden="1">'7-15-24'!$G$83</definedName>
    <definedName name="QB_ROW_133260" localSheetId="1" hidden="1">'6-18-24'!$G$86</definedName>
    <definedName name="QB_ROW_133260" localSheetId="0" hidden="1">'7-15-24'!$G$84</definedName>
    <definedName name="QB_ROW_135250" localSheetId="1" hidden="1">'6-18-24'!$F$99</definedName>
    <definedName name="QB_ROW_135250" localSheetId="0" hidden="1">'7-15-24'!$F$97</definedName>
    <definedName name="QB_ROW_136050" localSheetId="1" hidden="1">'6-18-24'!$F$91</definedName>
    <definedName name="QB_ROW_136050" localSheetId="0" hidden="1">'7-15-24'!$F$89</definedName>
    <definedName name="QB_ROW_136350" localSheetId="1" hidden="1">'6-18-24'!$F$98</definedName>
    <definedName name="QB_ROW_136350" localSheetId="0" hidden="1">'7-15-24'!$F$96</definedName>
    <definedName name="QB_ROW_137260" localSheetId="1" hidden="1">'6-18-24'!$G$95</definedName>
    <definedName name="QB_ROW_137260" localSheetId="0" hidden="1">'7-15-24'!$G$93</definedName>
    <definedName name="QB_ROW_138260" localSheetId="1" hidden="1">'6-18-24'!$G$97</definedName>
    <definedName name="QB_ROW_138260" localSheetId="0" hidden="1">'7-15-24'!$G$95</definedName>
    <definedName name="QB_ROW_139260" localSheetId="1" hidden="1">'6-18-24'!$G$93</definedName>
    <definedName name="QB_ROW_139260" localSheetId="0" hidden="1">'7-15-24'!$G$91</definedName>
    <definedName name="QB_ROW_140260" localSheetId="1" hidden="1">'6-18-24'!$G$94</definedName>
    <definedName name="QB_ROW_140260" localSheetId="0" hidden="1">'7-15-24'!$G$92</definedName>
    <definedName name="QB_ROW_141260" localSheetId="1" hidden="1">'6-18-24'!$G$92</definedName>
    <definedName name="QB_ROW_141260" localSheetId="0" hidden="1">'7-15-24'!$G$90</definedName>
    <definedName name="QB_ROW_143260" localSheetId="1" hidden="1">'6-18-24'!$G$89</definedName>
    <definedName name="QB_ROW_143260" localSheetId="0" hidden="1">'7-15-24'!$G$87</definedName>
    <definedName name="QB_ROW_145040" localSheetId="1" hidden="1">'6-18-24'!$E$102</definedName>
    <definedName name="QB_ROW_145040" localSheetId="0" hidden="1">'7-15-24'!$E$100</definedName>
    <definedName name="QB_ROW_145340" localSheetId="1" hidden="1">'6-18-24'!$E$107</definedName>
    <definedName name="QB_ROW_145340" localSheetId="0" hidden="1">'7-15-24'!$E$105</definedName>
    <definedName name="QB_ROW_146250" localSheetId="1" hidden="1">'6-18-24'!$F$103</definedName>
    <definedName name="QB_ROW_146250" localSheetId="0" hidden="1">'7-15-24'!$F$101</definedName>
    <definedName name="QB_ROW_147250" localSheetId="1" hidden="1">'6-18-24'!$F$104</definedName>
    <definedName name="QB_ROW_147250" localSheetId="0" hidden="1">'7-15-24'!$F$102</definedName>
    <definedName name="QB_ROW_148250" localSheetId="1" hidden="1">'6-18-24'!$F$105</definedName>
    <definedName name="QB_ROW_148250" localSheetId="0" hidden="1">'7-15-24'!$F$103</definedName>
    <definedName name="QB_ROW_149250" localSheetId="1" hidden="1">'6-18-24'!$F$106</definedName>
    <definedName name="QB_ROW_149250" localSheetId="0" hidden="1">'7-15-24'!$F$104</definedName>
    <definedName name="QB_ROW_150040" localSheetId="1" hidden="1">'6-18-24'!$E$108</definedName>
    <definedName name="QB_ROW_150040" localSheetId="0" hidden="1">'7-15-24'!$E$106</definedName>
    <definedName name="QB_ROW_150340" localSheetId="1" hidden="1">'6-18-24'!$E$112</definedName>
    <definedName name="QB_ROW_150340" localSheetId="0" hidden="1">'7-15-24'!$E$110</definedName>
    <definedName name="QB_ROW_151250" localSheetId="1" hidden="1">'6-18-24'!$F$109</definedName>
    <definedName name="QB_ROW_151250" localSheetId="0" hidden="1">'7-15-24'!$F$107</definedName>
    <definedName name="QB_ROW_152250" localSheetId="1" hidden="1">'6-18-24'!$F$110</definedName>
    <definedName name="QB_ROW_152250" localSheetId="0" hidden="1">'7-15-24'!$F$108</definedName>
    <definedName name="QB_ROW_153250" localSheetId="1" hidden="1">'6-18-24'!$F$111</definedName>
    <definedName name="QB_ROW_153250" localSheetId="0" hidden="1">'7-15-24'!$F$109</definedName>
    <definedName name="QB_ROW_155040" localSheetId="1" hidden="1">'6-18-24'!$E$113</definedName>
    <definedName name="QB_ROW_155040" localSheetId="0" hidden="1">'7-15-24'!$E$111</definedName>
    <definedName name="QB_ROW_155340" localSheetId="1" hidden="1">'6-18-24'!$E$128</definedName>
    <definedName name="QB_ROW_155340" localSheetId="0" hidden="1">'7-15-24'!$E$126</definedName>
    <definedName name="QB_ROW_156250" localSheetId="1" hidden="1">'6-18-24'!$F$114</definedName>
    <definedName name="QB_ROW_156250" localSheetId="0" hidden="1">'7-15-24'!$F$112</definedName>
    <definedName name="QB_ROW_157250" localSheetId="1" hidden="1">'6-18-24'!$F$115</definedName>
    <definedName name="QB_ROW_157250" localSheetId="0" hidden="1">'7-15-24'!$F$113</definedName>
    <definedName name="QB_ROW_159250" localSheetId="1" hidden="1">'6-18-24'!$F$125</definedName>
    <definedName name="QB_ROW_159250" localSheetId="0" hidden="1">'7-15-24'!$F$123</definedName>
    <definedName name="QB_ROW_161250" localSheetId="1" hidden="1">'6-18-24'!$F$121</definedName>
    <definedName name="QB_ROW_161250" localSheetId="0" hidden="1">'7-15-24'!$F$119</definedName>
    <definedName name="QB_ROW_162250" localSheetId="1" hidden="1">'6-18-24'!$F$117</definedName>
    <definedName name="QB_ROW_162250" localSheetId="0" hidden="1">'7-15-24'!$F$115</definedName>
    <definedName name="QB_ROW_163250" localSheetId="1" hidden="1">'6-18-24'!$F$120</definedName>
    <definedName name="QB_ROW_163250" localSheetId="0" hidden="1">'7-15-24'!$F$118</definedName>
    <definedName name="QB_ROW_164250" localSheetId="1" hidden="1">'6-18-24'!$F$124</definedName>
    <definedName name="QB_ROW_164250" localSheetId="0" hidden="1">'7-15-24'!$F$122</definedName>
    <definedName name="QB_ROW_165250" localSheetId="1" hidden="1">'6-18-24'!$F$122</definedName>
    <definedName name="QB_ROW_165250" localSheetId="0" hidden="1">'7-15-24'!$F$120</definedName>
    <definedName name="QB_ROW_166250" localSheetId="1" hidden="1">'6-18-24'!$F$126</definedName>
    <definedName name="QB_ROW_166250" localSheetId="0" hidden="1">'7-15-24'!$F$124</definedName>
    <definedName name="QB_ROW_167250" localSheetId="1" hidden="1">'6-18-24'!$F$116</definedName>
    <definedName name="QB_ROW_167250" localSheetId="0" hidden="1">'7-15-24'!$F$114</definedName>
    <definedName name="QB_ROW_168250" localSheetId="1" hidden="1">'6-18-24'!$F$119</definedName>
    <definedName name="QB_ROW_168250" localSheetId="0" hidden="1">'7-15-24'!$F$117</definedName>
    <definedName name="QB_ROW_169250" localSheetId="1" hidden="1">'6-18-24'!$F$118</definedName>
    <definedName name="QB_ROW_169250" localSheetId="0" hidden="1">'7-15-24'!$F$116</definedName>
    <definedName name="QB_ROW_171040" localSheetId="1" hidden="1">'6-18-24'!$E$131</definedName>
    <definedName name="QB_ROW_171040" localSheetId="0" hidden="1">'7-15-24'!$E$129</definedName>
    <definedName name="QB_ROW_171340" localSheetId="1" hidden="1">'6-18-24'!$E$136</definedName>
    <definedName name="QB_ROW_171340" localSheetId="0" hidden="1">'7-15-24'!$E$134</definedName>
    <definedName name="QB_ROW_172250" localSheetId="1" hidden="1">'6-18-24'!$F$134</definedName>
    <definedName name="QB_ROW_172250" localSheetId="0" hidden="1">'7-15-24'!$F$132</definedName>
    <definedName name="QB_ROW_173250" localSheetId="1" hidden="1">'6-18-24'!$F$132</definedName>
    <definedName name="QB_ROW_173250" localSheetId="0" hidden="1">'7-15-24'!$F$130</definedName>
    <definedName name="QB_ROW_174250" localSheetId="1" hidden="1">'6-18-24'!$F$133</definedName>
    <definedName name="QB_ROW_174250" localSheetId="0" hidden="1">'7-15-24'!$F$131</definedName>
    <definedName name="QB_ROW_175240" localSheetId="1" hidden="1">'6-18-24'!$E$137</definedName>
    <definedName name="QB_ROW_175240" localSheetId="0" hidden="1">'7-15-24'!$E$135</definedName>
    <definedName name="QB_ROW_176240" localSheetId="1" hidden="1">'6-18-24'!$E$138</definedName>
    <definedName name="QB_ROW_176240" localSheetId="0" hidden="1">'7-15-24'!$E$136</definedName>
    <definedName name="QB_ROW_18301" localSheetId="1" hidden="1">'6-18-24'!$A$150</definedName>
    <definedName name="QB_ROW_18301" localSheetId="0" hidden="1">'7-15-24'!$A$148</definedName>
    <definedName name="QB_ROW_187240" localSheetId="1" hidden="1">'6-18-24'!$E$141</definedName>
    <definedName name="QB_ROW_187240" localSheetId="0" hidden="1">'7-15-24'!$E$139</definedName>
    <definedName name="QB_ROW_19011" localSheetId="1" hidden="1">'6-18-24'!$B$3</definedName>
    <definedName name="QB_ROW_19011" localSheetId="0" hidden="1">'7-15-24'!$B$3</definedName>
    <definedName name="QB_ROW_19311" localSheetId="1" hidden="1">'6-18-24'!$B$143</definedName>
    <definedName name="QB_ROW_19311" localSheetId="0" hidden="1">'7-15-24'!$B$141</definedName>
    <definedName name="QB_ROW_195250" localSheetId="1" hidden="1">'6-18-24'!$F$10</definedName>
    <definedName name="QB_ROW_195250" localSheetId="0" hidden="1">'7-15-24'!$F$9</definedName>
    <definedName name="QB_ROW_20031" localSheetId="1" hidden="1">'6-18-24'!$D$4</definedName>
    <definedName name="QB_ROW_20031" localSheetId="0" hidden="1">'7-15-24'!$D$4</definedName>
    <definedName name="QB_ROW_202250" localSheetId="1" hidden="1">'6-18-24'!$F$69</definedName>
    <definedName name="QB_ROW_202250" localSheetId="0" hidden="1">'7-15-24'!$F$67</definedName>
    <definedName name="QB_ROW_203250" localSheetId="1" hidden="1">'6-18-24'!$F$59</definedName>
    <definedName name="QB_ROW_203250" localSheetId="0" hidden="1">'7-15-24'!$F$57</definedName>
    <definedName name="QB_ROW_20331" localSheetId="1" hidden="1">'6-18-24'!$D$24</definedName>
    <definedName name="QB_ROW_20331" localSheetId="0" hidden="1">'7-15-24'!$D$23</definedName>
    <definedName name="QB_ROW_204250" localSheetId="1" hidden="1">'6-18-24'!$F$7</definedName>
    <definedName name="QB_ROW_204250" localSheetId="0" hidden="1">'7-15-24'!$F$7</definedName>
    <definedName name="QB_ROW_206250" localSheetId="1" hidden="1">'6-18-24'!$F$11</definedName>
    <definedName name="QB_ROW_206250" localSheetId="0" hidden="1">'7-15-24'!$F$10</definedName>
    <definedName name="QB_ROW_207250" localSheetId="1" hidden="1">'6-18-24'!$F$56</definedName>
    <definedName name="QB_ROW_207250" localSheetId="0" hidden="1">'7-15-24'!$F$54</definedName>
    <definedName name="QB_ROW_208240" localSheetId="1" hidden="1">'6-18-24'!$E$130</definedName>
    <definedName name="QB_ROW_208240" localSheetId="0" hidden="1">'7-15-24'!$E$128</definedName>
    <definedName name="QB_ROW_210250" localSheetId="1" hidden="1">'6-18-24'!$F$123</definedName>
    <definedName name="QB_ROW_210250" localSheetId="0" hidden="1">'7-15-24'!$F$121</definedName>
    <definedName name="QB_ROW_21031" localSheetId="1" hidden="1">'6-18-24'!$D$26</definedName>
    <definedName name="QB_ROW_21031" localSheetId="0" hidden="1">'7-15-24'!$D$25</definedName>
    <definedName name="QB_ROW_21331" localSheetId="1" hidden="1">'6-18-24'!$D$142</definedName>
    <definedName name="QB_ROW_21331" localSheetId="0" hidden="1">'7-15-24'!$D$140</definedName>
    <definedName name="QB_ROW_214260" localSheetId="1" hidden="1">'6-18-24'!$G$87</definedName>
    <definedName name="QB_ROW_214260" localSheetId="0" hidden="1">'7-15-24'!$G$85</definedName>
    <definedName name="QB_ROW_215260" localSheetId="1" hidden="1">'6-18-24'!$G$96</definedName>
    <definedName name="QB_ROW_215260" localSheetId="0" hidden="1">'7-15-24'!$G$94</definedName>
    <definedName name="QB_ROW_22011" localSheetId="1" hidden="1">'6-18-24'!$B$144</definedName>
    <definedName name="QB_ROW_22011" localSheetId="0" hidden="1">'7-15-24'!$B$142</definedName>
    <definedName name="QB_ROW_22311" localSheetId="1" hidden="1">'6-18-24'!$B$149</definedName>
    <definedName name="QB_ROW_22311" localSheetId="0" hidden="1">'7-15-24'!$B$147</definedName>
    <definedName name="QB_ROW_224260" localSheetId="1" hidden="1">'6-18-24'!$G$81</definedName>
    <definedName name="QB_ROW_224260" localSheetId="0" hidden="1">'7-15-24'!$G$79</definedName>
    <definedName name="QB_ROW_225240" localSheetId="1" hidden="1">'6-18-24'!$E$20</definedName>
    <definedName name="QB_ROW_225240" localSheetId="0" hidden="1">'7-15-24'!$E$19</definedName>
    <definedName name="QB_ROW_229240" localSheetId="1" hidden="1">'6-18-24'!$E$129</definedName>
    <definedName name="QB_ROW_229240" localSheetId="0" hidden="1">'7-15-24'!$E$127</definedName>
    <definedName name="QB_ROW_23021" localSheetId="1" hidden="1">'6-18-24'!$C$145</definedName>
    <definedName name="QB_ROW_23021" localSheetId="0" hidden="1">'7-15-24'!$C$143</definedName>
    <definedName name="QB_ROW_23321" localSheetId="1" hidden="1">'6-18-24'!$C$148</definedName>
    <definedName name="QB_ROW_23321" localSheetId="0" hidden="1">'7-15-24'!$C$146</definedName>
    <definedName name="QB_ROW_234250" localSheetId="1" hidden="1">'6-18-24'!$F$48</definedName>
    <definedName name="QB_ROW_234250" localSheetId="0" hidden="1">'7-15-24'!$F$46</definedName>
    <definedName name="QB_ROW_239250" localSheetId="1" hidden="1">'6-18-24'!$F$60</definedName>
    <definedName name="QB_ROW_239250" localSheetId="0" hidden="1">'7-15-24'!$F$58</definedName>
    <definedName name="QB_ROW_240250" localSheetId="1" hidden="1">'6-18-24'!$F$70</definedName>
    <definedName name="QB_ROW_240250" localSheetId="0" hidden="1">'7-15-24'!$F$68</definedName>
    <definedName name="QB_ROW_242250" localSheetId="1" hidden="1">'6-18-24'!$F$127</definedName>
    <definedName name="QB_ROW_242250" localSheetId="0" hidden="1">'7-15-24'!$F$125</definedName>
    <definedName name="QB_ROW_245040" localSheetId="1" hidden="1">'6-18-24'!#REF!</definedName>
    <definedName name="QB_ROW_245040" localSheetId="0" hidden="1">'7-15-24'!#REF!</definedName>
    <definedName name="QB_ROW_245340" localSheetId="1" hidden="1">'6-18-24'!#REF!</definedName>
    <definedName name="QB_ROW_245340" localSheetId="0" hidden="1">'7-15-24'!#REF!</definedName>
    <definedName name="QB_ROW_247250" localSheetId="1" hidden="1">'6-18-24'!#REF!</definedName>
    <definedName name="QB_ROW_247250" localSheetId="0" hidden="1">'7-15-24'!#REF!</definedName>
    <definedName name="QB_ROW_255230" localSheetId="1" hidden="1">'6-18-24'!$D$146</definedName>
    <definedName name="QB_ROW_255230" localSheetId="0" hidden="1">'7-15-24'!$D$144</definedName>
    <definedName name="QB_ROW_273240" localSheetId="1" hidden="1">'6-18-24'!$E$139</definedName>
    <definedName name="QB_ROW_273240" localSheetId="0" hidden="1">'7-15-24'!$E$137</definedName>
    <definedName name="QB_ROW_286230" localSheetId="1" hidden="1">'6-18-24'!$D$147</definedName>
    <definedName name="QB_ROW_286230" localSheetId="0" hidden="1">'7-15-24'!$D$145</definedName>
    <definedName name="QB_ROW_287250" localSheetId="1" hidden="1">'6-18-24'!$F$37</definedName>
    <definedName name="QB_ROW_287250" localSheetId="0" hidden="1">'7-15-24'!$F$35</definedName>
    <definedName name="QB_ROW_29040" localSheetId="1" hidden="1">'6-18-24'!$E$5</definedName>
    <definedName name="QB_ROW_29040" localSheetId="0" hidden="1">'7-15-24'!$E$5</definedName>
    <definedName name="QB_ROW_29340" localSheetId="1" hidden="1">'6-18-24'!$E$12</definedName>
    <definedName name="QB_ROW_29340" localSheetId="0" hidden="1">'7-15-24'!$E$11</definedName>
    <definedName name="QB_ROW_294250" localSheetId="1" hidden="1">'6-18-24'!$F$61</definedName>
    <definedName name="QB_ROW_294250" localSheetId="0" hidden="1">'7-15-24'!$F$59</definedName>
    <definedName name="QB_ROW_295250" localSheetId="1" hidden="1">'6-18-24'!$F$71</definedName>
    <definedName name="QB_ROW_295250" localSheetId="0" hidden="1">'7-15-24'!$F$69</definedName>
    <definedName name="QB_ROW_296240" localSheetId="1" hidden="1">'6-18-24'!$E$21</definedName>
    <definedName name="QB_ROW_296240" localSheetId="0" hidden="1">'7-15-24'!$E$20</definedName>
    <definedName name="QB_ROW_30250" localSheetId="1" hidden="1">'6-18-24'!$F$6</definedName>
    <definedName name="QB_ROW_30250" localSheetId="0" hidden="1">'7-15-24'!$F$6</definedName>
    <definedName name="QB_ROW_306240" localSheetId="1" hidden="1">'6-18-24'!$E$27</definedName>
    <definedName name="QB_ROW_306240" localSheetId="0" hidden="1">'7-15-24'!$E$26</definedName>
    <definedName name="QB_ROW_310250" localSheetId="1" hidden="1">'6-18-24'!$F$67</definedName>
    <definedName name="QB_ROW_310250" localSheetId="0" hidden="1">'7-15-24'!$F$65</definedName>
    <definedName name="QB_ROW_31250" localSheetId="1" hidden="1">'6-18-24'!$F$8</definedName>
    <definedName name="QB_ROW_31250" localSheetId="0" hidden="1">'7-15-24'!$F$8</definedName>
    <definedName name="QB_ROW_313250" localSheetId="1" hidden="1">'6-18-24'!$F$66</definedName>
    <definedName name="QB_ROW_313250" localSheetId="0" hidden="1">'7-15-24'!$F$64</definedName>
    <definedName name="QB_ROW_314240" localSheetId="1" hidden="1">'6-18-24'!$E$22</definedName>
    <definedName name="QB_ROW_314240" localSheetId="0" hidden="1">'7-15-24'!$E$21</definedName>
    <definedName name="QB_ROW_315250" localSheetId="1" hidden="1">'6-18-24'!#REF!</definedName>
    <definedName name="QB_ROW_315250" localSheetId="0" hidden="1">'7-15-24'!#REF!</definedName>
    <definedName name="QB_ROW_317250" localSheetId="1" hidden="1">'6-18-24'!#REF!</definedName>
    <definedName name="QB_ROW_317250" localSheetId="0" hidden="1">'7-15-24'!#REF!</definedName>
    <definedName name="QB_ROW_322240" localSheetId="1" hidden="1">'6-18-24'!$E$14</definedName>
    <definedName name="QB_ROW_322240" localSheetId="0" hidden="1">'7-15-24'!$E$13</definedName>
    <definedName name="QB_ROW_32240" localSheetId="1" hidden="1">'6-18-24'!$E$13</definedName>
    <definedName name="QB_ROW_32240" localSheetId="0" hidden="1">'7-15-24'!$E$12</definedName>
    <definedName name="QB_ROW_325250" localSheetId="1" hidden="1">'6-18-24'!$F$42</definedName>
    <definedName name="QB_ROW_325250" localSheetId="0" hidden="1">'7-15-24'!$F$40</definedName>
    <definedName name="QB_ROW_326250" localSheetId="1" hidden="1">'6-18-24'!$F$62</definedName>
    <definedName name="QB_ROW_326250" localSheetId="0" hidden="1">'7-15-24'!$F$60</definedName>
    <definedName name="QB_ROW_328250" localSheetId="1" hidden="1">'6-18-24'!$F$68</definedName>
    <definedName name="QB_ROW_328250" localSheetId="0" hidden="1">'7-15-24'!$F$66</definedName>
    <definedName name="QB_ROW_329250" localSheetId="1" hidden="1">'6-18-24'!$F$63</definedName>
    <definedName name="QB_ROW_329250" localSheetId="0" hidden="1">'7-15-24'!$F$61</definedName>
    <definedName name="QB_ROW_33250" localSheetId="1" hidden="1">'6-18-24'!$F$9</definedName>
    <definedName name="QB_ROW_33250" localSheetId="0" hidden="1">'7-15-24'!#REF!</definedName>
    <definedName name="QB_ROW_38040" localSheetId="1" hidden="1">'6-18-24'!$E$16</definedName>
    <definedName name="QB_ROW_38040" localSheetId="0" hidden="1">'7-15-24'!$E$15</definedName>
    <definedName name="QB_ROW_38340" localSheetId="1" hidden="1">'6-18-24'!$E$19</definedName>
    <definedName name="QB_ROW_38340" localSheetId="0" hidden="1">'7-15-24'!$E$18</definedName>
    <definedName name="QB_ROW_39250" localSheetId="1" hidden="1">'6-18-24'!$F$18</definedName>
    <definedName name="QB_ROW_39250" localSheetId="0" hidden="1">'7-15-24'!$F$17</definedName>
    <definedName name="QB_ROW_40250" localSheetId="1" hidden="1">'6-18-24'!$F$17</definedName>
    <definedName name="QB_ROW_40250" localSheetId="0" hidden="1">'7-15-24'!$F$16</definedName>
    <definedName name="QB_ROW_7040" localSheetId="1" hidden="1">'6-18-24'!$E$79</definedName>
    <definedName name="QB_ROW_7040" localSheetId="0" hidden="1">'7-15-24'!$E$77</definedName>
    <definedName name="QB_ROW_7250" localSheetId="1" hidden="1">'6-18-24'!$F$100</definedName>
    <definedName name="QB_ROW_7250" localSheetId="0" hidden="1">'7-15-24'!$F$98</definedName>
    <definedName name="QB_ROW_7340" localSheetId="1" hidden="1">'6-18-24'!$E$101</definedName>
    <definedName name="QB_ROW_7340" localSheetId="0" hidden="1">'7-15-24'!$E$99</definedName>
    <definedName name="QB_ROW_86321" localSheetId="1" hidden="1">'6-18-24'!$C$25</definedName>
    <definedName name="QB_ROW_86321" localSheetId="0" hidden="1">'7-15-24'!$C$24</definedName>
    <definedName name="QB_ROW_94040" localSheetId="1" hidden="1">'6-18-24'!$E$28</definedName>
    <definedName name="QB_ROW_94040" localSheetId="0" hidden="1">'7-15-24'!$E$27</definedName>
    <definedName name="QB_ROW_94340" localSheetId="1" hidden="1">'6-18-24'!$E$33</definedName>
    <definedName name="QB_ROW_94340" localSheetId="0" hidden="1">'7-15-24'!$E$31</definedName>
    <definedName name="QB_ROW_95250" localSheetId="1" hidden="1">'6-18-24'!$F$29</definedName>
    <definedName name="QB_ROW_95250" localSheetId="0" hidden="1">'7-15-24'!$F$28</definedName>
    <definedName name="QB_ROW_97250" localSheetId="1" hidden="1">'6-18-24'!$F$31</definedName>
    <definedName name="QB_ROW_97250" localSheetId="0" hidden="1">'7-15-24'!#REF!</definedName>
    <definedName name="QB_ROW_98040" localSheetId="1" hidden="1">'6-18-24'!$E$34</definedName>
    <definedName name="QB_ROW_98040" localSheetId="0" hidden="1">'7-15-24'!$E$32</definedName>
    <definedName name="QB_ROW_98340" localSheetId="1" hidden="1">'6-18-24'!$E$43</definedName>
    <definedName name="QB_ROW_98340" localSheetId="0" hidden="1">'7-15-24'!$E$41</definedName>
    <definedName name="QB_ROW_99250" localSheetId="1" hidden="1">'6-18-24'!$F$35</definedName>
    <definedName name="QB_ROW_99250" localSheetId="0" hidden="1">'7-15-24'!$F$33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"C:\Users\Public\Documents\Intuit\QuickBooks\Company-Files\Shasta Community Services Dist Restore.QBW"</definedName>
    <definedName name="QBCOMPANYFILENAME" localSheetId="0">"C:\Users\Public\Documents\Intuit\QuickBooks\Company-Files\Shasta Community Services Dist Restore.QBW"</definedName>
    <definedName name="QBENDDATE" localSheetId="1">20231231</definedName>
    <definedName name="QBENDDATE" localSheetId="0">20231231</definedName>
    <definedName name="QBHEADERSONSCREEN" localSheetId="1">FALSE</definedName>
    <definedName name="QBHEADERSONSCREEN" localSheetId="0">FALSE</definedName>
    <definedName name="QBMETADATASIZE" localSheetId="1">5924</definedName>
    <definedName name="QBMETADATASIZE" localSheetId="0">5924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0</definedName>
    <definedName name="QBREPORTCOMPANYID" localSheetId="1">"93a473bba2fd43798111014a9980f40b"</definedName>
    <definedName name="QBREPORTCOMPANYID" localSheetId="0">"93a473bba2fd43798111014a9980f40b"</definedName>
    <definedName name="QBREPORTCOMPARECOL_ANNUALBUDGET" localSheetId="1">FALSE</definedName>
    <definedName name="QBREPORTCOMPARECOL_ANNUALBUDGET" localSheetId="0">FALSE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TRUE</definedName>
    <definedName name="QBREPORTCOMPARECOL_BUDDIFF" localSheetId="0">TRUE</definedName>
    <definedName name="QBREPORTCOMPARECOL_BUDGET" localSheetId="1">TRUE</definedName>
    <definedName name="QBREPORTCOMPARECOL_BUDGET" localSheetId="0">TRUE</definedName>
    <definedName name="QBREPORTCOMPARECOL_BUDPCT" localSheetId="1">TRUE</definedName>
    <definedName name="QBREPORTCOMPARECOL_BUDPCT" localSheetId="0">TRUE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FALSE</definedName>
    <definedName name="QBREPORTCOMPARECOL_YTDBUDGET" localSheetId="1">FALSE</definedName>
    <definedName name="QBREPORTCOMPARECOL_YTDBUDGET" localSheetId="0">FALSE</definedName>
    <definedName name="QBREPORTCOMPARECOL_YTDPCT" localSheetId="1">FALSE</definedName>
    <definedName name="QBREPORTCOMPARECOL_YTDPCT" localSheetId="0">FALSE</definedName>
    <definedName name="QBREPORTROWAXIS" localSheetId="1">11</definedName>
    <definedName name="QBREPORTROWAXIS" localSheetId="0">11</definedName>
    <definedName name="QBREPORTSUBCOLAXIS" localSheetId="1">24</definedName>
    <definedName name="QBREPORTSUBCOLAXIS" localSheetId="0">24</definedName>
    <definedName name="QBREPORTTYPE" localSheetId="1">288</definedName>
    <definedName name="QBREPORTTYPE" localSheetId="0">288</definedName>
    <definedName name="QBROWHEADERS" localSheetId="1">7</definedName>
    <definedName name="QBROWHEADERS" localSheetId="0">7</definedName>
    <definedName name="QBSTARTDATE" localSheetId="1">20230701</definedName>
    <definedName name="QBSTARTDATE" localSheetId="0">20230701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6" i="28" l="1"/>
  <c r="J147" i="28" s="1"/>
  <c r="I146" i="28"/>
  <c r="I147" i="28" s="1"/>
  <c r="H146" i="28"/>
  <c r="H147" i="28" s="1"/>
  <c r="J134" i="28"/>
  <c r="I134" i="28"/>
  <c r="H134" i="28"/>
  <c r="J126" i="28"/>
  <c r="I126" i="28"/>
  <c r="H126" i="28"/>
  <c r="J110" i="28"/>
  <c r="I110" i="28"/>
  <c r="H110" i="28"/>
  <c r="J105" i="28"/>
  <c r="I105" i="28"/>
  <c r="H105" i="28"/>
  <c r="J96" i="28"/>
  <c r="I96" i="28"/>
  <c r="H96" i="28"/>
  <c r="J88" i="28"/>
  <c r="I88" i="28"/>
  <c r="H88" i="28"/>
  <c r="J80" i="28"/>
  <c r="I80" i="28"/>
  <c r="H80" i="28"/>
  <c r="J76" i="28"/>
  <c r="I76" i="28"/>
  <c r="H76" i="28"/>
  <c r="J70" i="28"/>
  <c r="I70" i="28"/>
  <c r="H70" i="28"/>
  <c r="J62" i="28"/>
  <c r="I62" i="28"/>
  <c r="H62" i="28"/>
  <c r="J55" i="28"/>
  <c r="I55" i="28"/>
  <c r="H55" i="28"/>
  <c r="J48" i="28"/>
  <c r="I48" i="28"/>
  <c r="H48" i="28"/>
  <c r="J41" i="28"/>
  <c r="I41" i="28"/>
  <c r="H41" i="28"/>
  <c r="J31" i="28"/>
  <c r="I31" i="28"/>
  <c r="H31" i="28"/>
  <c r="J18" i="28"/>
  <c r="I18" i="28"/>
  <c r="H18" i="28"/>
  <c r="J11" i="28"/>
  <c r="I11" i="28"/>
  <c r="I23" i="28" s="1"/>
  <c r="H11" i="28"/>
  <c r="J24" i="27"/>
  <c r="J33" i="27"/>
  <c r="J23" i="28" l="1"/>
  <c r="J24" i="28" s="1"/>
  <c r="J99" i="28"/>
  <c r="J140" i="28" s="1"/>
  <c r="J141" i="28" s="1"/>
  <c r="J148" i="28" s="1"/>
  <c r="I99" i="28"/>
  <c r="I140" i="28" s="1"/>
  <c r="I24" i="28"/>
  <c r="H99" i="28"/>
  <c r="H140" i="28" s="1"/>
  <c r="H23" i="28"/>
  <c r="H24" i="28" s="1"/>
  <c r="J136" i="27"/>
  <c r="J128" i="27"/>
  <c r="J78" i="27"/>
  <c r="J72" i="27"/>
  <c r="J43" i="27"/>
  <c r="I24" i="27"/>
  <c r="I136" i="27"/>
  <c r="H136" i="27"/>
  <c r="H19" i="27"/>
  <c r="J148" i="27"/>
  <c r="J149" i="27" s="1"/>
  <c r="I148" i="27"/>
  <c r="I149" i="27" s="1"/>
  <c r="H148" i="27"/>
  <c r="H149" i="27" s="1"/>
  <c r="I128" i="27"/>
  <c r="H128" i="27"/>
  <c r="J112" i="27"/>
  <c r="I112" i="27"/>
  <c r="H112" i="27"/>
  <c r="J107" i="27"/>
  <c r="I107" i="27"/>
  <c r="H107" i="27"/>
  <c r="J98" i="27"/>
  <c r="I98" i="27"/>
  <c r="H98" i="27"/>
  <c r="J90" i="27"/>
  <c r="I90" i="27"/>
  <c r="H90" i="27"/>
  <c r="J82" i="27"/>
  <c r="I82" i="27"/>
  <c r="H82" i="27"/>
  <c r="I78" i="27"/>
  <c r="H78" i="27"/>
  <c r="I72" i="27"/>
  <c r="H72" i="27"/>
  <c r="J64" i="27"/>
  <c r="I64" i="27"/>
  <c r="H64" i="27"/>
  <c r="J57" i="27"/>
  <c r="I57" i="27"/>
  <c r="H57" i="27"/>
  <c r="J50" i="27"/>
  <c r="I50" i="27"/>
  <c r="H50" i="27"/>
  <c r="I43" i="27"/>
  <c r="H43" i="27"/>
  <c r="I33" i="27"/>
  <c r="H33" i="27"/>
  <c r="J19" i="27"/>
  <c r="I19" i="27"/>
  <c r="J12" i="27"/>
  <c r="I12" i="27"/>
  <c r="H12" i="27"/>
  <c r="H24" i="27" s="1"/>
  <c r="I141" i="28" l="1"/>
  <c r="I148" i="28" s="1"/>
  <c r="H141" i="28"/>
  <c r="H148" i="28" s="1"/>
  <c r="J25" i="27"/>
  <c r="H142" i="27"/>
  <c r="J101" i="27"/>
  <c r="J142" i="27" s="1"/>
  <c r="I25" i="27"/>
  <c r="I101" i="27"/>
  <c r="I142" i="27" s="1"/>
  <c r="H101" i="27"/>
  <c r="H25" i="27"/>
  <c r="J143" i="27" l="1"/>
  <c r="J150" i="27" s="1"/>
  <c r="I143" i="27"/>
  <c r="I150" i="27" s="1"/>
  <c r="H143" i="27"/>
  <c r="H150" i="27" s="1"/>
</calcChain>
</file>

<file path=xl/sharedStrings.xml><?xml version="1.0" encoding="utf-8"?>
<sst xmlns="http://schemas.openxmlformats.org/spreadsheetml/2006/main" count="300" uniqueCount="153">
  <si>
    <t>Ordinary Income/Expense</t>
  </si>
  <si>
    <t>Income</t>
  </si>
  <si>
    <t>41000 · Water Sales</t>
  </si>
  <si>
    <t>41100 · Water Sales - Res. &amp; Comm.</t>
  </si>
  <si>
    <t>41150 · Hydrant Water Sales</t>
  </si>
  <si>
    <t>41200 · Water Sales/Pumping</t>
  </si>
  <si>
    <t>41400 · ACID Water Reservation</t>
  </si>
  <si>
    <t>41800 · Late Fees</t>
  </si>
  <si>
    <t>42230 · Service Connection Fee/Meters</t>
  </si>
  <si>
    <t>Total 41000 · Water Sales</t>
  </si>
  <si>
    <t>42000 · Special Service Fees</t>
  </si>
  <si>
    <t>42160 · Property Tax Revenue - SCSD</t>
  </si>
  <si>
    <t>44000 · Interest Revenue</t>
  </si>
  <si>
    <t>Total 44000 · Interest Revenue</t>
  </si>
  <si>
    <t>47300 · SFD Reimbursement</t>
  </si>
  <si>
    <t>Total Income</t>
  </si>
  <si>
    <t>Gross Profit</t>
  </si>
  <si>
    <t>Expense</t>
  </si>
  <si>
    <t>51000 · Water Service Expenses</t>
  </si>
  <si>
    <t>51010 · Bureau of Reclamation</t>
  </si>
  <si>
    <t>51014 · ACID Water</t>
  </si>
  <si>
    <t>51018 · Water Testing Expense</t>
  </si>
  <si>
    <t>Total 51000 · Water Service Expenses</t>
  </si>
  <si>
    <t>51020 · Pumping Expense</t>
  </si>
  <si>
    <t>Total 51020 · Pumping Expense</t>
  </si>
  <si>
    <t>51030 · Water Treatment Expense</t>
  </si>
  <si>
    <t>51031 · W.T. Chemicals</t>
  </si>
  <si>
    <t>51033 · W.T. Plant Repair/Maint.</t>
  </si>
  <si>
    <t>51034 · Backwash Sludge Disposal</t>
  </si>
  <si>
    <t>51035 · W.T. Security/Telephone</t>
  </si>
  <si>
    <t>Total 51030 · Water Treatment Expense</t>
  </si>
  <si>
    <t>51039 · Transmission/Distribution</t>
  </si>
  <si>
    <t>51040 · Transmission/Distribution-Gen</t>
  </si>
  <si>
    <t>51070 · Minor Equipment Expense</t>
  </si>
  <si>
    <t>51082 · Maintenance/Misc.Equipment</t>
  </si>
  <si>
    <t>51083 · Meters - New &amp; Replacements</t>
  </si>
  <si>
    <t>51084 · Pump &amp; Tank Level Telemetry</t>
  </si>
  <si>
    <t>Total 51039 · Transmission/Distribution</t>
  </si>
  <si>
    <t>51090 · Vehicle Maintenance</t>
  </si>
  <si>
    <t>51094 · Backhoe/Trailer/Generator</t>
  </si>
  <si>
    <t>Total 51090 · Vehicle Maintenance</t>
  </si>
  <si>
    <t>51093 · Gas &amp; Oil Expense</t>
  </si>
  <si>
    <t>51091 · Gas &amp; Oil - Generator</t>
  </si>
  <si>
    <t>51092 · Gas &amp; Oil Ford 150 Truck #13</t>
  </si>
  <si>
    <t>51093.2 · Gas &amp; Oil - Backhoe</t>
  </si>
  <si>
    <t>Total 51093 · Gas &amp; Oil Expense</t>
  </si>
  <si>
    <t>52000 · Training</t>
  </si>
  <si>
    <t>52001 · Training Course Fees</t>
  </si>
  <si>
    <t>52002 · Travel</t>
  </si>
  <si>
    <t>52003 · Lodging</t>
  </si>
  <si>
    <t>52004 · Meals</t>
  </si>
  <si>
    <t>Total 52000 · Training</t>
  </si>
  <si>
    <t>55010 · Payroll Expenses</t>
  </si>
  <si>
    <t>55011 · Manager Salary</t>
  </si>
  <si>
    <t>55011.0 · Manager/Salary</t>
  </si>
  <si>
    <t>Total 55011 · Manager Salary</t>
  </si>
  <si>
    <t>55012 · Maintenance/Hourly</t>
  </si>
  <si>
    <t>55012.2 · Maintenance/Hourly</t>
  </si>
  <si>
    <t>55012.3 · Maintenance Hourly/Vacation</t>
  </si>
  <si>
    <t>55012.4 · Maintenance/Hourly/Sick</t>
  </si>
  <si>
    <t>55012.5 · Maintenance/Hourly/Holiday</t>
  </si>
  <si>
    <t>55012.6 · Maintenance/OT</t>
  </si>
  <si>
    <t>Total 55012 · Maintenance/Hourly</t>
  </si>
  <si>
    <t>55013 · Office/Hourly</t>
  </si>
  <si>
    <t>55013.1 · Office/Hourly-FD Reimburse</t>
  </si>
  <si>
    <t>55013.2 · Office Hourl/ Vacation</t>
  </si>
  <si>
    <t>55013.3 · Office/Hourly/Sick</t>
  </si>
  <si>
    <t>55013.4 · Office Hourly</t>
  </si>
  <si>
    <t>55013.5 · Office/Hourly/Holiday</t>
  </si>
  <si>
    <t>55013.6 · Office Hourly Overtime</t>
  </si>
  <si>
    <t>Total 55013 · Office/Hourly</t>
  </si>
  <si>
    <t>55014 · On Call Time</t>
  </si>
  <si>
    <t>55010 · Payroll Expenses - Other</t>
  </si>
  <si>
    <t>Total 55010 · Payroll Expenses</t>
  </si>
  <si>
    <t>55029 · Employee Benefits</t>
  </si>
  <si>
    <t>55030 · Employee Health/Life Insurance</t>
  </si>
  <si>
    <t>55035 · Retiree Health Insurance</t>
  </si>
  <si>
    <t>55040 · Workers Compensation Insurance</t>
  </si>
  <si>
    <t>55055 · CALPERS</t>
  </si>
  <si>
    <t>Total 55029 · Employee Benefits</t>
  </si>
  <si>
    <t>55060 · Payroll Tax Expense</t>
  </si>
  <si>
    <t>55062 · Employer Medicare Expense</t>
  </si>
  <si>
    <t>55063 · Employer Social Security Exp</t>
  </si>
  <si>
    <t>55070 · State Unemployment Insurance</t>
  </si>
  <si>
    <t>Total 55060 · Payroll Tax Expense</t>
  </si>
  <si>
    <t>55130 · Office Expense</t>
  </si>
  <si>
    <t>55121 · Office/Cellular Telephone</t>
  </si>
  <si>
    <t>55125 · Office/Security Expense</t>
  </si>
  <si>
    <t>55131 · Office/PGE 761</t>
  </si>
  <si>
    <t>55132 · Office/Telephone</t>
  </si>
  <si>
    <t>55133 · Office/Supplies</t>
  </si>
  <si>
    <t>55134 · Office/Postage</t>
  </si>
  <si>
    <t>55135 · Office/Equipment Expense</t>
  </si>
  <si>
    <t>55136 · Office/Rent Expense</t>
  </si>
  <si>
    <t>55138 · Office/Propane</t>
  </si>
  <si>
    <t>55139 · Office/Building Maintenance</t>
  </si>
  <si>
    <t>Total 55130 · Office Expense</t>
  </si>
  <si>
    <t>55145 · Banking Fees</t>
  </si>
  <si>
    <t>55150 · Insurance - Liability &amp; E&amp;O</t>
  </si>
  <si>
    <t>55160 · Professional Services</t>
  </si>
  <si>
    <t>55162 · Legal Services</t>
  </si>
  <si>
    <t>55163 · Engineering Services</t>
  </si>
  <si>
    <t>55164 · Auditing Services</t>
  </si>
  <si>
    <t>Total 55160 · Professional Services</t>
  </si>
  <si>
    <t>55170 · Directors Compensation</t>
  </si>
  <si>
    <t>55180 · Dues/Permit Fees</t>
  </si>
  <si>
    <t>55182 · maintenance contracts/support</t>
  </si>
  <si>
    <t>55189 · Finance Charges/Late Fees</t>
  </si>
  <si>
    <t>60000 · Interest</t>
  </si>
  <si>
    <t>Total Expense</t>
  </si>
  <si>
    <t>51093.1 · Gas &amp; Oil 2021 F-150 Truck #14</t>
  </si>
  <si>
    <t>Net Ordinary Income</t>
  </si>
  <si>
    <t>51098 · U11 Ford Ranger 2011</t>
  </si>
  <si>
    <t>51099 · U12 Ford F350 2016</t>
  </si>
  <si>
    <t>51100 · U13 Ford F-150 2018</t>
  </si>
  <si>
    <t>51093.8 · Gas &amp; Oil 2011 Ford Truck #11</t>
  </si>
  <si>
    <t>51093.9 · Gas &amp; Oil 2016 Ford 350 #12</t>
  </si>
  <si>
    <t>55110 · Answering Service Expense</t>
  </si>
  <si>
    <t>55141 · Office/Safety</t>
  </si>
  <si>
    <t>51101 · U14 Ford F-150 2021</t>
  </si>
  <si>
    <t>Net Income</t>
  </si>
  <si>
    <t>47000 · Copies, Faxes, Document Request</t>
  </si>
  <si>
    <t>51021 · Middle Brunswick - PGE 573 #1</t>
  </si>
  <si>
    <t>51022 · Benson - PGE 937 #6</t>
  </si>
  <si>
    <t>51023 · Bandana Tr. - PGE 337 #7</t>
  </si>
  <si>
    <t>51024 · Highland Cir - PGE 355 #3</t>
  </si>
  <si>
    <t>51025 · Highland Circle - PGE 013 #5</t>
  </si>
  <si>
    <t>51026 · Record Heights - PGE 206 #4</t>
  </si>
  <si>
    <t>51027 · Lower Brunswick - PGE 936 #2</t>
  </si>
  <si>
    <t>51028 · Keswick WTP - 956 #9</t>
  </si>
  <si>
    <t>51032 · W.T. Filter Plant PGE 254 #8</t>
  </si>
  <si>
    <t>55137 · Office/Employee Background Chec</t>
  </si>
  <si>
    <t>50500 · Bad Debt Expense</t>
  </si>
  <si>
    <t>Other Income/Expense</t>
  </si>
  <si>
    <t>Other Income</t>
  </si>
  <si>
    <t>72000 · SRF Grant Reimbursement</t>
  </si>
  <si>
    <t>Total Other Income</t>
  </si>
  <si>
    <t>Net Other Income</t>
  </si>
  <si>
    <t>47500 · Insurance Reimbursement</t>
  </si>
  <si>
    <t>55012.7 · Maintenance 2 / Lead Operator</t>
  </si>
  <si>
    <t>55142 · Emplyoyee Pre-emp. Physical</t>
  </si>
  <si>
    <t>72100 · USDA Grant</t>
  </si>
  <si>
    <t>44100 · TriC Interest</t>
  </si>
  <si>
    <t>44500 · Umpqua Interest</t>
  </si>
  <si>
    <t>2023 / 2024 Current Budget</t>
  </si>
  <si>
    <t>Jul 23 - May 24</t>
  </si>
  <si>
    <t>42220 · Scrap Metal</t>
  </si>
  <si>
    <t>48200 · Miscellaneous Revenue</t>
  </si>
  <si>
    <t>51012 · Other Water Purchases/Deficit</t>
  </si>
  <si>
    <t>55165 · Professional Services Misc.</t>
  </si>
  <si>
    <t>2024 / 2025 Budget</t>
  </si>
  <si>
    <t>Jul 23 - Jun 24</t>
  </si>
  <si>
    <t>2023 / 2024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</si>
</sst>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;\-#,##0"/>
  </numFmts>
  <fonts count="12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6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0" fillId="0" borderId="0"/>
  </cellStyleXfs>
  <cellXfs count="18">
    <xf numFmtId="0" fontId="0" fillId="0" borderId="0" xfId="0"/>
    <xf numFmtId="164" fontId="2" fillId="0" borderId="1" xfId="0" applyNumberFormat="1" applyFont="1" applyBorder="1"/>
    <xf numFmtId="164" fontId="2" fillId="0" borderId="0" xfId="0" applyNumberFormat="1" applyFont="1"/>
    <xf numFmtId="164" fontId="2" fillId="0" borderId="2" xfId="0" applyNumberFormat="1" applyFont="1" applyBorder="1"/>
    <xf numFmtId="49" fontId="1" fillId="0" borderId="0" xfId="0" applyNumberFormat="1" applyFont="1" applyAlignment="1">
      <alignment horizontal="center"/>
    </xf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2" xfId="0" applyNumberFormat="1" applyFont="1" applyBorder="1"/>
    <xf numFmtId="49" fontId="1" fillId="0" borderId="0" xfId="0" applyNumberFormat="1" applyFont="1"/>
    <xf numFmtId="164" fontId="2" fillId="0" borderId="4" xfId="0" applyNumberFormat="1" applyFont="1" applyBorder="1"/>
    <xf numFmtId="164" fontId="1" fillId="0" borderId="3" xfId="0" applyNumberFormat="1" applyFont="1" applyBorder="1"/>
    <xf numFmtId="165" fontId="1" fillId="0" borderId="3" xfId="0" applyNumberFormat="1" applyFont="1" applyBorder="1"/>
    <xf numFmtId="49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49" fontId="0" fillId="0" borderId="0" xfId="0" applyNumberFormat="1" applyAlignment="1">
      <alignment horizontal="centerContinuous"/>
    </xf>
    <xf numFmtId="0" fontId="0" fillId="0" borderId="0" xfId="0" applyAlignment="1">
      <alignment horizontal="center"/>
    </xf>
    <xf numFmtId="0" fontId="1" fillId="0" borderId="0" xfId="0" applyFont="1"/>
    <xf numFmtId="165" fontId="2" fillId="0" borderId="4" xfId="0" applyNumberFormat="1" applyFont="1" applyBorder="1"/>
  </cellXfs>
  <cellStyles count="16">
    <cellStyle name="Normal" xfId="0" builtinId="0"/>
    <cellStyle name="Normal 2" xfId="1" xr:uid="{A4372BEC-04E7-4351-9378-46911BD4EFBF}"/>
    <cellStyle name="Normal 3" xfId="2" xr:uid="{BC61AC4A-3A9B-4C8C-9CF9-5721097F9D36}"/>
    <cellStyle name="Normal 3 2" xfId="8" xr:uid="{5FB52A2E-5FCA-4C96-A6A4-E2C7731DCBCD}"/>
    <cellStyle name="Normal 3 3" xfId="7" xr:uid="{3B0FCCA6-B58B-43C7-A867-CF85A7ABAC54}"/>
    <cellStyle name="Normal 4" xfId="3" xr:uid="{8AEC139E-F766-4A9A-896D-B3F189157F44}"/>
    <cellStyle name="Normal 4 2" xfId="9" xr:uid="{A387FC51-7B85-4340-B285-687D20A33AC8}"/>
    <cellStyle name="Normal 5" xfId="4" xr:uid="{8C6A6593-1AB0-44CA-A61C-7739499BC824}"/>
    <cellStyle name="Normal 5 2" xfId="10" xr:uid="{A164C08E-35D1-4D4F-B5DB-159FA9A8D24E}"/>
    <cellStyle name="Normal 6" xfId="5" xr:uid="{B9FD9A00-DBCF-4F20-9F14-7485CFAE3605}"/>
    <cellStyle name="Normal 6 2" xfId="11" xr:uid="{CAB35DC4-77CC-48B6-B2A3-6CFB97F99A20}"/>
    <cellStyle name="Normal 7" xfId="6" xr:uid="{18D366A2-5869-49DA-AEFC-591E65F3964B}"/>
    <cellStyle name="Normal 7 2" xfId="12" xr:uid="{8D7C9A49-7402-4234-B1BF-7B676A3E1007}"/>
    <cellStyle name="Normal 8" xfId="13" xr:uid="{0DD3DE2D-E035-464D-9CFD-146905448D3D}"/>
    <cellStyle name="Normal 8 2" xfId="14" xr:uid="{3B757744-ACEE-4CFF-87B3-EEEDD474363B}"/>
    <cellStyle name="Normal 9" xfId="15" xr:uid="{57D42E9F-BE28-40CE-87E2-85ED22C963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38100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38100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38100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38100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1A841-1537-44F9-AB32-469A973DD0A7}">
  <sheetPr codeName="Sheet48"/>
  <dimension ref="A1:J149"/>
  <sheetViews>
    <sheetView tabSelected="1" view="pageLayout" topLeftCell="A111" zoomScaleNormal="100" workbookViewId="0">
      <selection activeCell="G113" sqref="G113"/>
    </sheetView>
  </sheetViews>
  <sheetFormatPr defaultRowHeight="15" x14ac:dyDescent="0.25"/>
  <cols>
    <col min="1" max="6" width="3" style="16" customWidth="1"/>
    <col min="7" max="7" width="32.5703125" style="16" customWidth="1"/>
    <col min="8" max="8" width="12.140625" bestFit="1" customWidth="1"/>
    <col min="9" max="9" width="13" customWidth="1"/>
    <col min="10" max="10" width="10.28515625" customWidth="1"/>
  </cols>
  <sheetData>
    <row r="1" spans="1:10" ht="15.75" thickBot="1" x14ac:dyDescent="0.3">
      <c r="A1" s="8"/>
      <c r="B1" s="8"/>
      <c r="C1" s="8"/>
      <c r="D1" s="8"/>
      <c r="E1" s="8"/>
      <c r="F1" s="8"/>
      <c r="G1" s="8"/>
      <c r="H1" s="14"/>
      <c r="I1" s="14"/>
    </row>
    <row r="2" spans="1:10" s="15" customFormat="1" ht="42.75" customHeight="1" thickTop="1" thickBot="1" x14ac:dyDescent="0.3">
      <c r="A2" s="4"/>
      <c r="B2" s="4"/>
      <c r="C2" s="4"/>
      <c r="D2" s="4"/>
      <c r="E2" s="4"/>
      <c r="F2" s="4"/>
      <c r="G2" s="4"/>
      <c r="H2" s="13" t="s">
        <v>151</v>
      </c>
      <c r="I2" s="12" t="s">
        <v>152</v>
      </c>
      <c r="J2" s="12" t="s">
        <v>150</v>
      </c>
    </row>
    <row r="3" spans="1:10" ht="15.75" thickTop="1" x14ac:dyDescent="0.25">
      <c r="A3" s="8"/>
      <c r="B3" s="8" t="s">
        <v>0</v>
      </c>
      <c r="C3" s="8"/>
      <c r="D3" s="8"/>
      <c r="E3" s="8"/>
      <c r="F3" s="8"/>
      <c r="G3" s="8"/>
      <c r="H3" s="2"/>
      <c r="I3" s="2"/>
    </row>
    <row r="4" spans="1:10" x14ac:dyDescent="0.25">
      <c r="A4" s="8"/>
      <c r="B4" s="8"/>
      <c r="C4" s="8"/>
      <c r="D4" s="8" t="s">
        <v>1</v>
      </c>
      <c r="E4" s="8"/>
      <c r="F4" s="8"/>
      <c r="G4" s="8"/>
      <c r="H4" s="2"/>
      <c r="I4" s="2"/>
    </row>
    <row r="5" spans="1:10" x14ac:dyDescent="0.25">
      <c r="A5" s="8"/>
      <c r="B5" s="8"/>
      <c r="C5" s="8"/>
      <c r="D5" s="8"/>
      <c r="E5" s="8" t="s">
        <v>2</v>
      </c>
      <c r="F5" s="8"/>
      <c r="G5" s="8"/>
      <c r="H5" s="2"/>
      <c r="I5" s="2"/>
    </row>
    <row r="6" spans="1:10" x14ac:dyDescent="0.25">
      <c r="A6" s="8"/>
      <c r="B6" s="8"/>
      <c r="C6" s="8"/>
      <c r="D6" s="8"/>
      <c r="E6" s="8"/>
      <c r="F6" s="8" t="s">
        <v>3</v>
      </c>
      <c r="G6" s="8"/>
      <c r="H6" s="2">
        <v>983072.7</v>
      </c>
      <c r="I6" s="5">
        <v>1000000</v>
      </c>
      <c r="J6" s="5">
        <v>1050000</v>
      </c>
    </row>
    <row r="7" spans="1:10" x14ac:dyDescent="0.25">
      <c r="A7" s="8"/>
      <c r="B7" s="8"/>
      <c r="C7" s="8"/>
      <c r="D7" s="8"/>
      <c r="E7" s="8"/>
      <c r="F7" s="8" t="s">
        <v>4</v>
      </c>
      <c r="G7" s="8"/>
      <c r="H7" s="2">
        <v>197.5</v>
      </c>
      <c r="I7" s="5">
        <v>500</v>
      </c>
      <c r="J7" s="5">
        <v>500</v>
      </c>
    </row>
    <row r="8" spans="1:10" x14ac:dyDescent="0.25">
      <c r="A8" s="8"/>
      <c r="B8" s="8"/>
      <c r="C8" s="8"/>
      <c r="D8" s="8"/>
      <c r="E8" s="8"/>
      <c r="F8" s="8" t="s">
        <v>5</v>
      </c>
      <c r="G8" s="8"/>
      <c r="H8" s="2">
        <v>8618.32</v>
      </c>
      <c r="I8" s="5">
        <v>8500</v>
      </c>
      <c r="J8" s="5">
        <v>8700</v>
      </c>
    </row>
    <row r="9" spans="1:10" x14ac:dyDescent="0.25">
      <c r="A9" s="8"/>
      <c r="B9" s="8"/>
      <c r="C9" s="8"/>
      <c r="D9" s="8"/>
      <c r="E9" s="8"/>
      <c r="F9" s="8" t="s">
        <v>7</v>
      </c>
      <c r="G9" s="8"/>
      <c r="H9" s="2">
        <v>24580.21</v>
      </c>
      <c r="I9" s="5">
        <v>24500</v>
      </c>
      <c r="J9" s="5">
        <v>25000</v>
      </c>
    </row>
    <row r="10" spans="1:10" ht="15.75" thickBot="1" x14ac:dyDescent="0.3">
      <c r="A10" s="8"/>
      <c r="B10" s="8"/>
      <c r="C10" s="8"/>
      <c r="D10" s="8"/>
      <c r="E10" s="8"/>
      <c r="F10" s="8" t="s">
        <v>8</v>
      </c>
      <c r="G10" s="8"/>
      <c r="H10" s="1">
        <v>0</v>
      </c>
      <c r="I10" s="6">
        <v>0</v>
      </c>
      <c r="J10" s="6">
        <v>16000</v>
      </c>
    </row>
    <row r="11" spans="1:10" x14ac:dyDescent="0.25">
      <c r="A11" s="8"/>
      <c r="B11" s="8"/>
      <c r="C11" s="8"/>
      <c r="D11" s="8"/>
      <c r="E11" s="8" t="s">
        <v>9</v>
      </c>
      <c r="F11" s="8"/>
      <c r="G11" s="8"/>
      <c r="H11" s="2">
        <f>ROUND(SUM(H5:H10),5)</f>
        <v>1016468.73</v>
      </c>
      <c r="I11" s="5">
        <f>ROUND(SUM(I5:I10),5)</f>
        <v>1033500</v>
      </c>
      <c r="J11" s="5">
        <f>ROUND(SUM(J5:J10),5)</f>
        <v>1100200</v>
      </c>
    </row>
    <row r="12" spans="1:10" x14ac:dyDescent="0.25">
      <c r="A12" s="8"/>
      <c r="B12" s="8"/>
      <c r="C12" s="8"/>
      <c r="D12" s="8"/>
      <c r="E12" s="8" t="s">
        <v>10</v>
      </c>
      <c r="F12" s="8"/>
      <c r="G12" s="8"/>
      <c r="H12" s="2">
        <v>2981.25</v>
      </c>
      <c r="I12" s="5">
        <v>3500</v>
      </c>
      <c r="J12" s="5">
        <v>3500</v>
      </c>
    </row>
    <row r="13" spans="1:10" x14ac:dyDescent="0.25">
      <c r="A13" s="8"/>
      <c r="B13" s="8"/>
      <c r="C13" s="8"/>
      <c r="D13" s="8"/>
      <c r="E13" s="8" t="s">
        <v>11</v>
      </c>
      <c r="F13" s="8"/>
      <c r="G13" s="8"/>
      <c r="H13" s="2">
        <v>34789.67</v>
      </c>
      <c r="I13" s="5">
        <v>35000</v>
      </c>
      <c r="J13" s="5">
        <v>37000</v>
      </c>
    </row>
    <row r="14" spans="1:10" x14ac:dyDescent="0.25">
      <c r="A14" s="8"/>
      <c r="B14" s="8"/>
      <c r="C14" s="8"/>
      <c r="D14" s="8"/>
      <c r="E14" s="8" t="s">
        <v>146</v>
      </c>
      <c r="F14" s="8"/>
      <c r="G14" s="8"/>
      <c r="H14" s="2">
        <v>139.19999999999999</v>
      </c>
      <c r="I14" s="5">
        <v>140</v>
      </c>
      <c r="J14" s="5">
        <v>0</v>
      </c>
    </row>
    <row r="15" spans="1:10" x14ac:dyDescent="0.25">
      <c r="A15" s="8"/>
      <c r="B15" s="8"/>
      <c r="C15" s="8"/>
      <c r="D15" s="8"/>
      <c r="E15" s="8" t="s">
        <v>12</v>
      </c>
      <c r="F15" s="8"/>
      <c r="G15" s="8"/>
      <c r="H15" s="2"/>
      <c r="I15" s="5"/>
    </row>
    <row r="16" spans="1:10" x14ac:dyDescent="0.25">
      <c r="A16" s="8"/>
      <c r="B16" s="8"/>
      <c r="C16" s="8"/>
      <c r="D16" s="8"/>
      <c r="E16" s="8"/>
      <c r="F16" s="8" t="s">
        <v>142</v>
      </c>
      <c r="G16" s="8"/>
      <c r="H16" s="2">
        <v>21627.439999999999</v>
      </c>
      <c r="I16" s="5">
        <v>20000</v>
      </c>
      <c r="J16" s="5">
        <v>25000</v>
      </c>
    </row>
    <row r="17" spans="1:10" ht="15.75" thickBot="1" x14ac:dyDescent="0.3">
      <c r="A17" s="8"/>
      <c r="B17" s="8"/>
      <c r="C17" s="8"/>
      <c r="D17" s="8"/>
      <c r="E17" s="8"/>
      <c r="F17" s="8" t="s">
        <v>143</v>
      </c>
      <c r="G17" s="8"/>
      <c r="H17" s="1">
        <v>10.06</v>
      </c>
      <c r="I17" s="6">
        <v>20</v>
      </c>
      <c r="J17" s="6">
        <v>20</v>
      </c>
    </row>
    <row r="18" spans="1:10" x14ac:dyDescent="0.25">
      <c r="A18" s="8"/>
      <c r="B18" s="8"/>
      <c r="C18" s="8"/>
      <c r="D18" s="8"/>
      <c r="E18" s="8" t="s">
        <v>13</v>
      </c>
      <c r="F18" s="8"/>
      <c r="G18" s="8"/>
      <c r="H18" s="2">
        <f>ROUND(SUM(H15:H17),5)</f>
        <v>21637.5</v>
      </c>
      <c r="I18" s="5">
        <f>ROUND(SUM(I15:I17),5)</f>
        <v>20020</v>
      </c>
      <c r="J18" s="5">
        <f>ROUND(SUM(J15:J17),5)</f>
        <v>25020</v>
      </c>
    </row>
    <row r="19" spans="1:10" x14ac:dyDescent="0.25">
      <c r="A19" s="8"/>
      <c r="B19" s="8"/>
      <c r="C19" s="8"/>
      <c r="D19" s="8"/>
      <c r="E19" s="8" t="s">
        <v>121</v>
      </c>
      <c r="F19" s="8"/>
      <c r="G19" s="8"/>
      <c r="H19" s="2">
        <v>0</v>
      </c>
      <c r="I19" s="5">
        <v>10</v>
      </c>
      <c r="J19" s="5">
        <v>10</v>
      </c>
    </row>
    <row r="20" spans="1:10" x14ac:dyDescent="0.25">
      <c r="A20" s="8"/>
      <c r="B20" s="8"/>
      <c r="C20" s="8"/>
      <c r="D20" s="8"/>
      <c r="E20" s="8" t="s">
        <v>14</v>
      </c>
      <c r="F20" s="8"/>
      <c r="G20" s="8"/>
      <c r="H20" s="2">
        <v>5718.84</v>
      </c>
      <c r="I20" s="5">
        <v>5500</v>
      </c>
      <c r="J20" s="5">
        <v>500</v>
      </c>
    </row>
    <row r="21" spans="1:10" x14ac:dyDescent="0.25">
      <c r="A21" s="8"/>
      <c r="B21" s="8"/>
      <c r="C21" s="8"/>
      <c r="D21" s="8"/>
      <c r="E21" s="8" t="s">
        <v>138</v>
      </c>
      <c r="F21" s="8"/>
      <c r="G21" s="8"/>
      <c r="H21" s="2">
        <v>1745.15</v>
      </c>
      <c r="I21" s="5">
        <v>1750</v>
      </c>
      <c r="J21" s="5">
        <v>0</v>
      </c>
    </row>
    <row r="22" spans="1:10" ht="15.75" thickBot="1" x14ac:dyDescent="0.3">
      <c r="A22" s="8"/>
      <c r="B22" s="8"/>
      <c r="C22" s="8"/>
      <c r="D22" s="8"/>
      <c r="E22" s="8" t="s">
        <v>147</v>
      </c>
      <c r="F22" s="8"/>
      <c r="G22" s="8"/>
      <c r="H22" s="2">
        <v>1000</v>
      </c>
      <c r="I22" s="5">
        <v>1000</v>
      </c>
      <c r="J22" s="5">
        <v>0</v>
      </c>
    </row>
    <row r="23" spans="1:10" ht="15.75" thickBot="1" x14ac:dyDescent="0.3">
      <c r="A23" s="8"/>
      <c r="B23" s="8"/>
      <c r="C23" s="8"/>
      <c r="D23" s="8" t="s">
        <v>15</v>
      </c>
      <c r="E23" s="8"/>
      <c r="F23" s="8"/>
      <c r="G23" s="8"/>
      <c r="H23" s="3">
        <f>ROUND(H4+SUM(H11:H14)+SUM(H18:H22),5)</f>
        <v>1084480.3400000001</v>
      </c>
      <c r="I23" s="7">
        <f>ROUND(I4+SUM(I11:I14)+SUM(I18:I22),5)</f>
        <v>1100420</v>
      </c>
      <c r="J23" s="7">
        <f>ROUND(J4+SUM(J11:J14)+SUM(J18:J22),5)</f>
        <v>1166230</v>
      </c>
    </row>
    <row r="24" spans="1:10" x14ac:dyDescent="0.25">
      <c r="A24" s="8"/>
      <c r="B24" s="8"/>
      <c r="C24" s="8" t="s">
        <v>16</v>
      </c>
      <c r="D24" s="8"/>
      <c r="E24" s="8"/>
      <c r="F24" s="8"/>
      <c r="G24" s="8"/>
      <c r="H24" s="2">
        <f>H23</f>
        <v>1084480.3400000001</v>
      </c>
      <c r="I24" s="5">
        <f>I23</f>
        <v>1100420</v>
      </c>
      <c r="J24" s="5">
        <f>J23</f>
        <v>1166230</v>
      </c>
    </row>
    <row r="25" spans="1:10" x14ac:dyDescent="0.25">
      <c r="A25" s="8"/>
      <c r="B25" s="8"/>
      <c r="C25" s="8"/>
      <c r="D25" s="8" t="s">
        <v>17</v>
      </c>
      <c r="E25" s="8"/>
      <c r="F25" s="8"/>
      <c r="G25" s="8"/>
      <c r="H25" s="2"/>
      <c r="I25" s="5"/>
    </row>
    <row r="26" spans="1:10" x14ac:dyDescent="0.25">
      <c r="A26" s="8"/>
      <c r="B26" s="8"/>
      <c r="C26" s="8"/>
      <c r="D26" s="8"/>
      <c r="E26" s="8" t="s">
        <v>132</v>
      </c>
      <c r="F26" s="8"/>
      <c r="G26" s="8"/>
      <c r="H26" s="2">
        <v>1760.72</v>
      </c>
      <c r="I26" s="5">
        <v>10500</v>
      </c>
      <c r="J26" s="5">
        <v>2000</v>
      </c>
    </row>
    <row r="27" spans="1:10" x14ac:dyDescent="0.25">
      <c r="A27" s="8"/>
      <c r="B27" s="8"/>
      <c r="C27" s="8"/>
      <c r="D27" s="8"/>
      <c r="E27" s="8" t="s">
        <v>18</v>
      </c>
      <c r="F27" s="8"/>
      <c r="G27" s="8"/>
      <c r="H27" s="2"/>
      <c r="I27" s="5"/>
    </row>
    <row r="28" spans="1:10" x14ac:dyDescent="0.25">
      <c r="A28" s="8"/>
      <c r="B28" s="8"/>
      <c r="C28" s="8"/>
      <c r="D28" s="8"/>
      <c r="E28" s="8"/>
      <c r="F28" s="8" t="s">
        <v>19</v>
      </c>
      <c r="G28" s="8"/>
      <c r="H28" s="2">
        <v>13016.42</v>
      </c>
      <c r="I28" s="5">
        <v>8500</v>
      </c>
      <c r="J28" s="5">
        <v>13500</v>
      </c>
    </row>
    <row r="29" spans="1:10" x14ac:dyDescent="0.25">
      <c r="A29" s="8"/>
      <c r="B29" s="8"/>
      <c r="C29" s="8"/>
      <c r="D29" s="8"/>
      <c r="E29" s="8"/>
      <c r="F29" s="8" t="s">
        <v>148</v>
      </c>
      <c r="G29" s="8"/>
      <c r="H29" s="2">
        <v>25000</v>
      </c>
      <c r="I29" s="5">
        <v>25000</v>
      </c>
      <c r="J29" s="5">
        <v>0</v>
      </c>
    </row>
    <row r="30" spans="1:10" ht="15.75" thickBot="1" x14ac:dyDescent="0.3">
      <c r="A30" s="8"/>
      <c r="B30" s="8"/>
      <c r="C30" s="8"/>
      <c r="D30" s="8"/>
      <c r="E30" s="8"/>
      <c r="F30" s="8" t="s">
        <v>21</v>
      </c>
      <c r="G30" s="8"/>
      <c r="H30" s="1">
        <v>6994.68</v>
      </c>
      <c r="I30" s="6">
        <v>6500</v>
      </c>
      <c r="J30" s="6">
        <v>7500</v>
      </c>
    </row>
    <row r="31" spans="1:10" x14ac:dyDescent="0.25">
      <c r="A31" s="8"/>
      <c r="B31" s="8"/>
      <c r="C31" s="8"/>
      <c r="D31" s="8"/>
      <c r="E31" s="8" t="s">
        <v>22</v>
      </c>
      <c r="F31" s="8"/>
      <c r="G31" s="8"/>
      <c r="H31" s="2">
        <f>ROUND(SUM(H27:H30),5)</f>
        <v>45011.1</v>
      </c>
      <c r="I31" s="5">
        <f>ROUND(SUM(I27:I30),5)</f>
        <v>40000</v>
      </c>
      <c r="J31" s="5">
        <f>ROUND(SUM(J27:J30),5)</f>
        <v>21000</v>
      </c>
    </row>
    <row r="32" spans="1:10" x14ac:dyDescent="0.25">
      <c r="A32" s="8"/>
      <c r="B32" s="8"/>
      <c r="C32" s="8"/>
      <c r="D32" s="8"/>
      <c r="E32" s="8" t="s">
        <v>23</v>
      </c>
      <c r="F32" s="8"/>
      <c r="G32" s="8"/>
      <c r="H32" s="2"/>
      <c r="I32" s="5"/>
    </row>
    <row r="33" spans="1:10" x14ac:dyDescent="0.25">
      <c r="A33" s="8"/>
      <c r="B33" s="8"/>
      <c r="C33" s="8"/>
      <c r="D33" s="8"/>
      <c r="E33" s="8"/>
      <c r="F33" s="8" t="s">
        <v>122</v>
      </c>
      <c r="G33" s="8"/>
      <c r="H33" s="2">
        <v>1015.05</v>
      </c>
      <c r="I33" s="5">
        <v>1200</v>
      </c>
      <c r="J33" s="5">
        <v>1200</v>
      </c>
    </row>
    <row r="34" spans="1:10" x14ac:dyDescent="0.25">
      <c r="A34" s="8"/>
      <c r="B34" s="8"/>
      <c r="C34" s="8"/>
      <c r="D34" s="8"/>
      <c r="E34" s="8"/>
      <c r="F34" s="8" t="s">
        <v>123</v>
      </c>
      <c r="G34" s="8"/>
      <c r="H34" s="2">
        <v>875.58</v>
      </c>
      <c r="I34" s="5">
        <v>1000</v>
      </c>
      <c r="J34" s="5">
        <v>1000</v>
      </c>
    </row>
    <row r="35" spans="1:10" x14ac:dyDescent="0.25">
      <c r="A35" s="8"/>
      <c r="B35" s="8"/>
      <c r="C35" s="8"/>
      <c r="D35" s="8"/>
      <c r="E35" s="8"/>
      <c r="F35" s="8" t="s">
        <v>124</v>
      </c>
      <c r="G35" s="8"/>
      <c r="H35" s="2">
        <v>1493.06</v>
      </c>
      <c r="I35" s="5">
        <v>2000</v>
      </c>
      <c r="J35" s="5">
        <v>1700</v>
      </c>
    </row>
    <row r="36" spans="1:10" x14ac:dyDescent="0.25">
      <c r="A36" s="8"/>
      <c r="B36" s="8"/>
      <c r="C36" s="8"/>
      <c r="D36" s="8"/>
      <c r="E36" s="8"/>
      <c r="F36" s="8" t="s">
        <v>125</v>
      </c>
      <c r="G36" s="8"/>
      <c r="H36" s="2">
        <v>107.95</v>
      </c>
      <c r="I36" s="5">
        <v>150</v>
      </c>
      <c r="J36" s="5">
        <v>150</v>
      </c>
    </row>
    <row r="37" spans="1:10" x14ac:dyDescent="0.25">
      <c r="A37" s="8"/>
      <c r="B37" s="8"/>
      <c r="C37" s="8"/>
      <c r="D37" s="8"/>
      <c r="E37" s="8"/>
      <c r="F37" s="8" t="s">
        <v>126</v>
      </c>
      <c r="G37" s="8"/>
      <c r="H37" s="2">
        <v>2030.28</v>
      </c>
      <c r="I37" s="5">
        <v>2200</v>
      </c>
      <c r="J37" s="5">
        <v>2300</v>
      </c>
    </row>
    <row r="38" spans="1:10" x14ac:dyDescent="0.25">
      <c r="A38" s="8"/>
      <c r="B38" s="8"/>
      <c r="C38" s="8"/>
      <c r="D38" s="8"/>
      <c r="E38" s="8"/>
      <c r="F38" s="8" t="s">
        <v>127</v>
      </c>
      <c r="G38" s="8"/>
      <c r="H38" s="2">
        <v>2686.25</v>
      </c>
      <c r="I38" s="5">
        <v>3200</v>
      </c>
      <c r="J38" s="5">
        <v>3000</v>
      </c>
    </row>
    <row r="39" spans="1:10" x14ac:dyDescent="0.25">
      <c r="A39" s="8"/>
      <c r="B39" s="8"/>
      <c r="C39" s="8"/>
      <c r="D39" s="8"/>
      <c r="E39" s="8"/>
      <c r="F39" s="8" t="s">
        <v>128</v>
      </c>
      <c r="G39" s="8"/>
      <c r="H39" s="2">
        <v>2766.68</v>
      </c>
      <c r="I39" s="5">
        <v>3300</v>
      </c>
      <c r="J39" s="5">
        <v>3100</v>
      </c>
    </row>
    <row r="40" spans="1:10" ht="15.75" thickBot="1" x14ac:dyDescent="0.3">
      <c r="A40" s="8"/>
      <c r="B40" s="8"/>
      <c r="C40" s="8"/>
      <c r="D40" s="8"/>
      <c r="E40" s="8"/>
      <c r="F40" s="8" t="s">
        <v>129</v>
      </c>
      <c r="G40" s="8"/>
      <c r="H40" s="1">
        <v>774.08</v>
      </c>
      <c r="I40" s="6">
        <v>1000</v>
      </c>
      <c r="J40" s="6">
        <v>900</v>
      </c>
    </row>
    <row r="41" spans="1:10" x14ac:dyDescent="0.25">
      <c r="A41" s="8"/>
      <c r="B41" s="8"/>
      <c r="C41" s="8"/>
      <c r="D41" s="8"/>
      <c r="E41" s="8" t="s">
        <v>24</v>
      </c>
      <c r="F41" s="8"/>
      <c r="G41" s="8"/>
      <c r="H41" s="2">
        <f>ROUND(SUM(H32:H40),5)</f>
        <v>11748.93</v>
      </c>
      <c r="I41" s="5">
        <f>ROUND(SUM(I32:I40),5)</f>
        <v>14050</v>
      </c>
      <c r="J41" s="5">
        <f>ROUND(SUM(J32:J40),5)</f>
        <v>13350</v>
      </c>
    </row>
    <row r="42" spans="1:10" x14ac:dyDescent="0.25">
      <c r="A42" s="8"/>
      <c r="B42" s="8"/>
      <c r="C42" s="8"/>
      <c r="D42" s="8"/>
      <c r="E42" s="8" t="s">
        <v>25</v>
      </c>
      <c r="F42" s="8"/>
      <c r="G42" s="8"/>
      <c r="H42" s="2"/>
      <c r="I42" s="5"/>
    </row>
    <row r="43" spans="1:10" x14ac:dyDescent="0.25">
      <c r="A43" s="8"/>
      <c r="B43" s="8"/>
      <c r="C43" s="8"/>
      <c r="D43" s="8"/>
      <c r="E43" s="8"/>
      <c r="F43" s="8" t="s">
        <v>26</v>
      </c>
      <c r="G43" s="8"/>
      <c r="H43" s="2">
        <v>26363.14</v>
      </c>
      <c r="I43" s="5">
        <v>25500</v>
      </c>
      <c r="J43" s="5">
        <v>28000</v>
      </c>
    </row>
    <row r="44" spans="1:10" x14ac:dyDescent="0.25">
      <c r="A44" s="8"/>
      <c r="B44" s="8"/>
      <c r="C44" s="8"/>
      <c r="D44" s="8"/>
      <c r="E44" s="8"/>
      <c r="F44" s="8" t="s">
        <v>130</v>
      </c>
      <c r="G44" s="8"/>
      <c r="H44" s="2">
        <v>3361.94</v>
      </c>
      <c r="I44" s="5">
        <v>3800</v>
      </c>
      <c r="J44" s="5">
        <v>3700</v>
      </c>
    </row>
    <row r="45" spans="1:10" x14ac:dyDescent="0.25">
      <c r="A45" s="8"/>
      <c r="B45" s="8"/>
      <c r="C45" s="8"/>
      <c r="D45" s="8"/>
      <c r="E45" s="8"/>
      <c r="F45" s="8" t="s">
        <v>27</v>
      </c>
      <c r="G45" s="8"/>
      <c r="H45" s="2">
        <v>240.24</v>
      </c>
      <c r="I45" s="5">
        <v>1000</v>
      </c>
      <c r="J45" s="5">
        <v>1000</v>
      </c>
    </row>
    <row r="46" spans="1:10" x14ac:dyDescent="0.25">
      <c r="A46" s="8"/>
      <c r="B46" s="8"/>
      <c r="C46" s="8"/>
      <c r="D46" s="8"/>
      <c r="E46" s="8"/>
      <c r="F46" s="8" t="s">
        <v>28</v>
      </c>
      <c r="G46" s="8"/>
      <c r="H46" s="2">
        <v>2275</v>
      </c>
      <c r="I46" s="5">
        <v>2300</v>
      </c>
      <c r="J46" s="5">
        <v>2400</v>
      </c>
    </row>
    <row r="47" spans="1:10" ht="15.75" thickBot="1" x14ac:dyDescent="0.3">
      <c r="A47" s="8"/>
      <c r="B47" s="8"/>
      <c r="C47" s="8"/>
      <c r="D47" s="8"/>
      <c r="E47" s="8"/>
      <c r="F47" s="8" t="s">
        <v>29</v>
      </c>
      <c r="G47" s="8"/>
      <c r="H47" s="1">
        <v>731.46</v>
      </c>
      <c r="I47" s="6">
        <v>1000</v>
      </c>
      <c r="J47" s="6">
        <v>850</v>
      </c>
    </row>
    <row r="48" spans="1:10" x14ac:dyDescent="0.25">
      <c r="A48" s="8"/>
      <c r="B48" s="8"/>
      <c r="C48" s="8"/>
      <c r="D48" s="8"/>
      <c r="E48" s="8" t="s">
        <v>30</v>
      </c>
      <c r="F48" s="8"/>
      <c r="G48" s="8"/>
      <c r="H48" s="2">
        <f>ROUND(SUM(H42:H47),5)</f>
        <v>32971.78</v>
      </c>
      <c r="I48" s="5">
        <f>ROUND(SUM(I42:I47),5)</f>
        <v>33600</v>
      </c>
      <c r="J48" s="5">
        <f>ROUND(SUM(J42:J47),5)</f>
        <v>35950</v>
      </c>
    </row>
    <row r="49" spans="1:10" x14ac:dyDescent="0.25">
      <c r="A49" s="8"/>
      <c r="B49" s="8"/>
      <c r="C49" s="8"/>
      <c r="D49" s="8"/>
      <c r="E49" s="8" t="s">
        <v>31</v>
      </c>
      <c r="F49" s="8"/>
      <c r="G49" s="8"/>
      <c r="H49" s="2"/>
      <c r="I49" s="5"/>
    </row>
    <row r="50" spans="1:10" x14ac:dyDescent="0.25">
      <c r="A50" s="8"/>
      <c r="B50" s="8"/>
      <c r="C50" s="8"/>
      <c r="D50" s="8"/>
      <c r="E50" s="8"/>
      <c r="F50" s="8" t="s">
        <v>32</v>
      </c>
      <c r="G50" s="8"/>
      <c r="H50" s="2">
        <v>29910.25</v>
      </c>
      <c r="I50" s="5">
        <v>30000</v>
      </c>
      <c r="J50" s="5">
        <v>30000</v>
      </c>
    </row>
    <row r="51" spans="1:10" x14ac:dyDescent="0.25">
      <c r="A51" s="8"/>
      <c r="B51" s="8"/>
      <c r="C51" s="8"/>
      <c r="D51" s="8"/>
      <c r="E51" s="8"/>
      <c r="F51" s="8" t="s">
        <v>33</v>
      </c>
      <c r="G51" s="8"/>
      <c r="H51" s="2">
        <v>0</v>
      </c>
      <c r="I51" s="5">
        <v>1000</v>
      </c>
      <c r="J51" s="5">
        <v>1000</v>
      </c>
    </row>
    <row r="52" spans="1:10" x14ac:dyDescent="0.25">
      <c r="A52" s="8"/>
      <c r="B52" s="8"/>
      <c r="C52" s="8"/>
      <c r="D52" s="8"/>
      <c r="E52" s="8"/>
      <c r="F52" s="8" t="s">
        <v>34</v>
      </c>
      <c r="G52" s="8"/>
      <c r="H52" s="2">
        <v>1739.1</v>
      </c>
      <c r="I52" s="5">
        <v>3500</v>
      </c>
      <c r="J52" s="5">
        <v>2000</v>
      </c>
    </row>
    <row r="53" spans="1:10" x14ac:dyDescent="0.25">
      <c r="A53" s="8"/>
      <c r="B53" s="8"/>
      <c r="C53" s="8"/>
      <c r="D53" s="8"/>
      <c r="E53" s="8"/>
      <c r="F53" s="8" t="s">
        <v>35</v>
      </c>
      <c r="G53" s="8"/>
      <c r="H53" s="2">
        <v>2018.7</v>
      </c>
      <c r="I53" s="5">
        <v>2000</v>
      </c>
      <c r="J53" s="5">
        <v>2000</v>
      </c>
    </row>
    <row r="54" spans="1:10" ht="15.75" thickBot="1" x14ac:dyDescent="0.3">
      <c r="A54" s="8"/>
      <c r="B54" s="8"/>
      <c r="C54" s="8"/>
      <c r="D54" s="8"/>
      <c r="E54" s="8"/>
      <c r="F54" s="8" t="s">
        <v>36</v>
      </c>
      <c r="G54" s="8"/>
      <c r="H54" s="1">
        <v>909.52</v>
      </c>
      <c r="I54" s="6">
        <v>2000</v>
      </c>
      <c r="J54" s="6">
        <v>1500</v>
      </c>
    </row>
    <row r="55" spans="1:10" x14ac:dyDescent="0.25">
      <c r="A55" s="8"/>
      <c r="B55" s="8"/>
      <c r="C55" s="8"/>
      <c r="D55" s="8"/>
      <c r="E55" s="8" t="s">
        <v>37</v>
      </c>
      <c r="F55" s="8"/>
      <c r="G55" s="8"/>
      <c r="H55" s="2">
        <f>ROUND(SUM(H49:H54),5)</f>
        <v>34577.57</v>
      </c>
      <c r="I55" s="5">
        <f>ROUND(SUM(I49:I54),5)</f>
        <v>38500</v>
      </c>
      <c r="J55" s="5">
        <f>ROUND(SUM(J49:J54),5)</f>
        <v>36500</v>
      </c>
    </row>
    <row r="56" spans="1:10" x14ac:dyDescent="0.25">
      <c r="A56" s="8"/>
      <c r="B56" s="8"/>
      <c r="C56" s="8"/>
      <c r="D56" s="8"/>
      <c r="E56" s="8" t="s">
        <v>38</v>
      </c>
      <c r="F56" s="8"/>
      <c r="G56" s="8"/>
      <c r="H56" s="2"/>
      <c r="I56" s="5"/>
    </row>
    <row r="57" spans="1:10" x14ac:dyDescent="0.25">
      <c r="A57" s="8"/>
      <c r="B57" s="8"/>
      <c r="C57" s="8"/>
      <c r="D57" s="8"/>
      <c r="E57" s="8"/>
      <c r="F57" s="8" t="s">
        <v>39</v>
      </c>
      <c r="G57" s="8"/>
      <c r="H57" s="2">
        <v>757.2</v>
      </c>
      <c r="I57" s="5">
        <v>2500</v>
      </c>
      <c r="J57" s="5">
        <v>2500</v>
      </c>
    </row>
    <row r="58" spans="1:10" x14ac:dyDescent="0.25">
      <c r="A58" s="8"/>
      <c r="B58" s="8"/>
      <c r="C58" s="8"/>
      <c r="D58" s="8"/>
      <c r="E58" s="8"/>
      <c r="F58" s="8" t="s">
        <v>112</v>
      </c>
      <c r="G58" s="8"/>
      <c r="H58" s="2">
        <v>0</v>
      </c>
      <c r="I58" s="5">
        <v>1000</v>
      </c>
      <c r="J58" s="5">
        <v>1000</v>
      </c>
    </row>
    <row r="59" spans="1:10" x14ac:dyDescent="0.25">
      <c r="A59" s="8"/>
      <c r="B59" s="8"/>
      <c r="C59" s="8"/>
      <c r="D59" s="8"/>
      <c r="E59" s="8"/>
      <c r="F59" s="8" t="s">
        <v>113</v>
      </c>
      <c r="G59" s="8"/>
      <c r="H59" s="2">
        <v>0</v>
      </c>
      <c r="I59" s="5">
        <v>1000</v>
      </c>
      <c r="J59" s="5">
        <v>1000</v>
      </c>
    </row>
    <row r="60" spans="1:10" x14ac:dyDescent="0.25">
      <c r="A60" s="8"/>
      <c r="B60" s="8"/>
      <c r="C60" s="8"/>
      <c r="D60" s="8"/>
      <c r="E60" s="8"/>
      <c r="F60" s="8" t="s">
        <v>114</v>
      </c>
      <c r="G60" s="8"/>
      <c r="H60" s="2">
        <v>557.73</v>
      </c>
      <c r="I60" s="5">
        <v>1500</v>
      </c>
      <c r="J60" s="5">
        <v>1500</v>
      </c>
    </row>
    <row r="61" spans="1:10" ht="15.75" thickBot="1" x14ac:dyDescent="0.3">
      <c r="A61" s="8"/>
      <c r="B61" s="8"/>
      <c r="C61" s="8"/>
      <c r="D61" s="8"/>
      <c r="E61" s="8"/>
      <c r="F61" s="8" t="s">
        <v>119</v>
      </c>
      <c r="G61" s="8"/>
      <c r="H61" s="1">
        <v>351.27</v>
      </c>
      <c r="I61" s="6">
        <v>500</v>
      </c>
      <c r="J61" s="6">
        <v>500</v>
      </c>
    </row>
    <row r="62" spans="1:10" x14ac:dyDescent="0.25">
      <c r="A62" s="8"/>
      <c r="B62" s="8"/>
      <c r="C62" s="8"/>
      <c r="D62" s="8"/>
      <c r="E62" s="8" t="s">
        <v>40</v>
      </c>
      <c r="F62" s="8"/>
      <c r="G62" s="8"/>
      <c r="H62" s="2">
        <f>ROUND(SUM(H56:H61),5)</f>
        <v>1666.2</v>
      </c>
      <c r="I62" s="5">
        <f>ROUND(SUM(I56:I61),5)</f>
        <v>6500</v>
      </c>
      <c r="J62" s="5">
        <f>ROUND(SUM(J56:J61),5)</f>
        <v>6500</v>
      </c>
    </row>
    <row r="63" spans="1:10" x14ac:dyDescent="0.25">
      <c r="A63" s="8"/>
      <c r="B63" s="8"/>
      <c r="C63" s="8"/>
      <c r="D63" s="8"/>
      <c r="E63" s="8" t="s">
        <v>41</v>
      </c>
      <c r="F63" s="8"/>
      <c r="G63" s="8"/>
      <c r="H63" s="2"/>
      <c r="I63" s="5"/>
    </row>
    <row r="64" spans="1:10" x14ac:dyDescent="0.25">
      <c r="A64" s="8"/>
      <c r="B64" s="8"/>
      <c r="C64" s="8"/>
      <c r="D64" s="8"/>
      <c r="E64" s="8"/>
      <c r="F64" s="8" t="s">
        <v>42</v>
      </c>
      <c r="G64" s="8"/>
      <c r="H64" s="2">
        <v>121.72</v>
      </c>
      <c r="I64" s="5">
        <v>110</v>
      </c>
      <c r="J64" s="5">
        <v>200</v>
      </c>
    </row>
    <row r="65" spans="1:10" x14ac:dyDescent="0.25">
      <c r="A65" s="8"/>
      <c r="B65" s="8"/>
      <c r="C65" s="8"/>
      <c r="D65" s="8"/>
      <c r="E65" s="8"/>
      <c r="F65" s="8" t="s">
        <v>43</v>
      </c>
      <c r="G65" s="8"/>
      <c r="H65" s="2">
        <v>3184.62</v>
      </c>
      <c r="I65" s="5">
        <v>3500</v>
      </c>
      <c r="J65" s="5">
        <v>3500</v>
      </c>
    </row>
    <row r="66" spans="1:10" x14ac:dyDescent="0.25">
      <c r="A66" s="8"/>
      <c r="B66" s="8"/>
      <c r="C66" s="8"/>
      <c r="D66" s="8"/>
      <c r="E66" s="8"/>
      <c r="F66" s="8" t="s">
        <v>110</v>
      </c>
      <c r="G66" s="8"/>
      <c r="H66" s="2">
        <v>5080.99</v>
      </c>
      <c r="I66" s="5">
        <v>5000</v>
      </c>
      <c r="J66" s="5">
        <v>5000</v>
      </c>
    </row>
    <row r="67" spans="1:10" x14ac:dyDescent="0.25">
      <c r="A67" s="8"/>
      <c r="B67" s="8"/>
      <c r="C67" s="8"/>
      <c r="D67" s="8"/>
      <c r="E67" s="8"/>
      <c r="F67" s="8" t="s">
        <v>44</v>
      </c>
      <c r="G67" s="8"/>
      <c r="H67" s="2">
        <v>451.14</v>
      </c>
      <c r="I67" s="5">
        <v>700</v>
      </c>
      <c r="J67" s="5">
        <v>500</v>
      </c>
    </row>
    <row r="68" spans="1:10" x14ac:dyDescent="0.25">
      <c r="A68" s="8"/>
      <c r="B68" s="8"/>
      <c r="C68" s="8"/>
      <c r="D68" s="8"/>
      <c r="E68" s="8"/>
      <c r="F68" s="8" t="s">
        <v>115</v>
      </c>
      <c r="G68" s="8"/>
      <c r="H68" s="2">
        <v>5009.1099999999997</v>
      </c>
      <c r="I68" s="5">
        <v>4500</v>
      </c>
      <c r="J68" s="5">
        <v>5000</v>
      </c>
    </row>
    <row r="69" spans="1:10" ht="15.75" thickBot="1" x14ac:dyDescent="0.3">
      <c r="A69" s="8"/>
      <c r="B69" s="8"/>
      <c r="C69" s="8"/>
      <c r="D69" s="8"/>
      <c r="E69" s="8"/>
      <c r="F69" s="8" t="s">
        <v>116</v>
      </c>
      <c r="G69" s="8"/>
      <c r="H69" s="1">
        <v>1391</v>
      </c>
      <c r="I69" s="6">
        <v>1500</v>
      </c>
      <c r="J69" s="6">
        <v>1500</v>
      </c>
    </row>
    <row r="70" spans="1:10" x14ac:dyDescent="0.25">
      <c r="A70" s="8"/>
      <c r="B70" s="8"/>
      <c r="C70" s="8"/>
      <c r="D70" s="8"/>
      <c r="E70" s="8" t="s">
        <v>45</v>
      </c>
      <c r="F70" s="8"/>
      <c r="G70" s="8"/>
      <c r="H70" s="2">
        <f>ROUND(SUM(H63:H69),5)</f>
        <v>15238.58</v>
      </c>
      <c r="I70" s="5">
        <f>ROUND(SUM(I63:I69),5)</f>
        <v>15310</v>
      </c>
      <c r="J70" s="5">
        <f>ROUND(SUM(J63:J69),5)</f>
        <v>15700</v>
      </c>
    </row>
    <row r="71" spans="1:10" x14ac:dyDescent="0.25">
      <c r="A71" s="8"/>
      <c r="B71" s="8"/>
      <c r="C71" s="8"/>
      <c r="D71" s="8"/>
      <c r="E71" s="8" t="s">
        <v>46</v>
      </c>
      <c r="F71" s="8"/>
      <c r="G71" s="8"/>
      <c r="H71" s="2"/>
      <c r="I71" s="5"/>
    </row>
    <row r="72" spans="1:10" x14ac:dyDescent="0.25">
      <c r="A72" s="8"/>
      <c r="B72" s="8"/>
      <c r="C72" s="8"/>
      <c r="D72" s="8"/>
      <c r="E72" s="8"/>
      <c r="F72" s="8" t="s">
        <v>47</v>
      </c>
      <c r="G72" s="8"/>
      <c r="H72" s="2">
        <v>1605</v>
      </c>
      <c r="I72" s="5">
        <v>1650</v>
      </c>
      <c r="J72" s="5">
        <v>1650</v>
      </c>
    </row>
    <row r="73" spans="1:10" x14ac:dyDescent="0.25">
      <c r="A73" s="8"/>
      <c r="B73" s="8"/>
      <c r="C73" s="8"/>
      <c r="D73" s="8"/>
      <c r="E73" s="8"/>
      <c r="F73" s="8" t="s">
        <v>48</v>
      </c>
      <c r="G73" s="8"/>
      <c r="H73" s="2">
        <v>0</v>
      </c>
      <c r="I73" s="5">
        <v>500</v>
      </c>
      <c r="J73" s="5">
        <v>500</v>
      </c>
    </row>
    <row r="74" spans="1:10" x14ac:dyDescent="0.25">
      <c r="A74" s="8"/>
      <c r="B74" s="8"/>
      <c r="C74" s="8"/>
      <c r="D74" s="8"/>
      <c r="E74" s="8"/>
      <c r="F74" s="8" t="s">
        <v>49</v>
      </c>
      <c r="G74" s="8"/>
      <c r="H74" s="2">
        <v>1268.1199999999999</v>
      </c>
      <c r="I74" s="5">
        <v>1300</v>
      </c>
      <c r="J74" s="5">
        <v>1500</v>
      </c>
    </row>
    <row r="75" spans="1:10" ht="15.75" thickBot="1" x14ac:dyDescent="0.3">
      <c r="A75" s="8"/>
      <c r="B75" s="8"/>
      <c r="C75" s="8"/>
      <c r="D75" s="8"/>
      <c r="E75" s="8"/>
      <c r="F75" s="8" t="s">
        <v>50</v>
      </c>
      <c r="G75" s="8"/>
      <c r="H75" s="1">
        <v>17.38</v>
      </c>
      <c r="I75" s="6">
        <v>500</v>
      </c>
      <c r="J75" s="6">
        <v>500</v>
      </c>
    </row>
    <row r="76" spans="1:10" x14ac:dyDescent="0.25">
      <c r="A76" s="8"/>
      <c r="B76" s="8"/>
      <c r="C76" s="8"/>
      <c r="D76" s="8"/>
      <c r="E76" s="8" t="s">
        <v>51</v>
      </c>
      <c r="F76" s="8"/>
      <c r="G76" s="8"/>
      <c r="H76" s="2">
        <f>ROUND(SUM(H71:H75),5)</f>
        <v>2890.5</v>
      </c>
      <c r="I76" s="5">
        <f>ROUND(SUM(I71:I75),5)</f>
        <v>3950</v>
      </c>
      <c r="J76" s="5">
        <f>ROUND(SUM(J71:J75),5)</f>
        <v>4150</v>
      </c>
    </row>
    <row r="77" spans="1:10" x14ac:dyDescent="0.25">
      <c r="A77" s="8"/>
      <c r="B77" s="8"/>
      <c r="C77" s="8"/>
      <c r="D77" s="8"/>
      <c r="E77" s="8" t="s">
        <v>52</v>
      </c>
      <c r="F77" s="8"/>
      <c r="G77" s="8"/>
      <c r="H77" s="2"/>
      <c r="I77" s="5"/>
    </row>
    <row r="78" spans="1:10" x14ac:dyDescent="0.25">
      <c r="A78" s="8"/>
      <c r="B78" s="8"/>
      <c r="C78" s="8"/>
      <c r="D78" s="8"/>
      <c r="E78" s="8"/>
      <c r="F78" s="8" t="s">
        <v>53</v>
      </c>
      <c r="G78" s="8"/>
      <c r="H78" s="2"/>
      <c r="I78" s="5"/>
    </row>
    <row r="79" spans="1:10" ht="15.75" thickBot="1" x14ac:dyDescent="0.3">
      <c r="A79" s="8"/>
      <c r="B79" s="8"/>
      <c r="C79" s="8"/>
      <c r="D79" s="8"/>
      <c r="E79" s="8"/>
      <c r="F79" s="8"/>
      <c r="G79" s="8" t="s">
        <v>54</v>
      </c>
      <c r="H79" s="1">
        <v>109633.41</v>
      </c>
      <c r="I79" s="6">
        <v>114400</v>
      </c>
      <c r="J79" s="6">
        <v>129810</v>
      </c>
    </row>
    <row r="80" spans="1:10" x14ac:dyDescent="0.25">
      <c r="A80" s="8"/>
      <c r="B80" s="8"/>
      <c r="C80" s="8"/>
      <c r="D80" s="8"/>
      <c r="E80" s="8"/>
      <c r="F80" s="8" t="s">
        <v>55</v>
      </c>
      <c r="G80" s="8"/>
      <c r="H80" s="2">
        <f>ROUND(SUM(H78:H79),5)</f>
        <v>109633.41</v>
      </c>
      <c r="I80" s="5">
        <f>ROUND(SUM(I78:I79),5)</f>
        <v>114400</v>
      </c>
      <c r="J80" s="5">
        <f>ROUND(SUM(J78:J79),5)</f>
        <v>129810</v>
      </c>
    </row>
    <row r="81" spans="1:10" x14ac:dyDescent="0.25">
      <c r="A81" s="8"/>
      <c r="B81" s="8"/>
      <c r="C81" s="8"/>
      <c r="D81" s="8"/>
      <c r="E81" s="8"/>
      <c r="F81" s="8" t="s">
        <v>56</v>
      </c>
      <c r="G81" s="8"/>
      <c r="H81" s="2"/>
      <c r="I81" s="5"/>
    </row>
    <row r="82" spans="1:10" x14ac:dyDescent="0.25">
      <c r="A82" s="8"/>
      <c r="B82" s="8"/>
      <c r="C82" s="8"/>
      <c r="D82" s="8"/>
      <c r="E82" s="8"/>
      <c r="F82" s="8"/>
      <c r="G82" s="8" t="s">
        <v>57</v>
      </c>
      <c r="H82" s="2">
        <v>53726.400000000001</v>
      </c>
      <c r="I82" s="5">
        <v>62400</v>
      </c>
      <c r="J82" s="5">
        <v>68723</v>
      </c>
    </row>
    <row r="83" spans="1:10" x14ac:dyDescent="0.25">
      <c r="A83" s="8"/>
      <c r="B83" s="8"/>
      <c r="C83" s="8"/>
      <c r="D83" s="8"/>
      <c r="E83" s="8"/>
      <c r="F83" s="8"/>
      <c r="G83" s="8" t="s">
        <v>58</v>
      </c>
      <c r="H83" s="2">
        <v>524.16</v>
      </c>
      <c r="I83" s="5"/>
    </row>
    <row r="84" spans="1:10" x14ac:dyDescent="0.25">
      <c r="A84" s="8"/>
      <c r="B84" s="8"/>
      <c r="C84" s="8"/>
      <c r="D84" s="8"/>
      <c r="E84" s="8"/>
      <c r="F84" s="8"/>
      <c r="G84" s="8" t="s">
        <v>59</v>
      </c>
      <c r="H84" s="2">
        <v>4181.66</v>
      </c>
      <c r="I84" s="5"/>
    </row>
    <row r="85" spans="1:10" x14ac:dyDescent="0.25">
      <c r="A85" s="8"/>
      <c r="B85" s="8"/>
      <c r="C85" s="8"/>
      <c r="D85" s="8"/>
      <c r="E85" s="8"/>
      <c r="F85" s="8"/>
      <c r="G85" s="8" t="s">
        <v>60</v>
      </c>
      <c r="H85" s="2">
        <v>3028.48</v>
      </c>
      <c r="I85" s="5"/>
    </row>
    <row r="86" spans="1:10" x14ac:dyDescent="0.25">
      <c r="A86" s="8"/>
      <c r="B86" s="8"/>
      <c r="C86" s="8"/>
      <c r="D86" s="8"/>
      <c r="E86" s="8"/>
      <c r="F86" s="8"/>
      <c r="G86" s="8" t="s">
        <v>61</v>
      </c>
      <c r="H86" s="2">
        <v>6894.38</v>
      </c>
      <c r="I86" s="5">
        <v>7000</v>
      </c>
      <c r="J86" s="5">
        <v>7000</v>
      </c>
    </row>
    <row r="87" spans="1:10" ht="15.75" thickBot="1" x14ac:dyDescent="0.3">
      <c r="A87" s="8"/>
      <c r="B87" s="8"/>
      <c r="C87" s="8"/>
      <c r="D87" s="8"/>
      <c r="E87" s="8"/>
      <c r="F87" s="8"/>
      <c r="G87" s="8" t="s">
        <v>139</v>
      </c>
      <c r="H87" s="1">
        <v>66342.5</v>
      </c>
      <c r="I87" s="6">
        <v>72800</v>
      </c>
      <c r="J87" s="6">
        <v>82597</v>
      </c>
    </row>
    <row r="88" spans="1:10" x14ac:dyDescent="0.25">
      <c r="A88" s="8"/>
      <c r="B88" s="8"/>
      <c r="C88" s="8"/>
      <c r="D88" s="8"/>
      <c r="E88" s="8"/>
      <c r="F88" s="8" t="s">
        <v>62</v>
      </c>
      <c r="G88" s="8"/>
      <c r="H88" s="2">
        <f>ROUND(SUM(H81:H87),5)</f>
        <v>134697.57999999999</v>
      </c>
      <c r="I88" s="5">
        <f>ROUND(SUM(I81:I87),5)</f>
        <v>142200</v>
      </c>
      <c r="J88" s="5">
        <f>ROUND(SUM(J81:J87),5)</f>
        <v>158320</v>
      </c>
    </row>
    <row r="89" spans="1:10" x14ac:dyDescent="0.25">
      <c r="A89" s="8"/>
      <c r="B89" s="8"/>
      <c r="C89" s="8"/>
      <c r="D89" s="8"/>
      <c r="E89" s="8"/>
      <c r="F89" s="8" t="s">
        <v>63</v>
      </c>
      <c r="G89" s="8"/>
      <c r="H89" s="2"/>
      <c r="I89" s="5"/>
    </row>
    <row r="90" spans="1:10" x14ac:dyDescent="0.25">
      <c r="A90" s="8"/>
      <c r="B90" s="8"/>
      <c r="C90" s="8"/>
      <c r="D90" s="8"/>
      <c r="E90" s="8"/>
      <c r="F90" s="8"/>
      <c r="G90" s="8" t="s">
        <v>64</v>
      </c>
      <c r="H90" s="2">
        <v>-35194.25</v>
      </c>
      <c r="I90" s="5">
        <v>-35000</v>
      </c>
      <c r="J90" s="5">
        <v>-3000</v>
      </c>
    </row>
    <row r="91" spans="1:10" x14ac:dyDescent="0.25">
      <c r="A91" s="8"/>
      <c r="B91" s="8"/>
      <c r="C91" s="8"/>
      <c r="D91" s="8"/>
      <c r="E91" s="8"/>
      <c r="F91" s="8"/>
      <c r="G91" s="8" t="s">
        <v>65</v>
      </c>
      <c r="H91" s="2">
        <v>655.20000000000005</v>
      </c>
      <c r="I91" s="5"/>
    </row>
    <row r="92" spans="1:10" x14ac:dyDescent="0.25">
      <c r="A92" s="8"/>
      <c r="B92" s="8"/>
      <c r="C92" s="8"/>
      <c r="D92" s="8"/>
      <c r="E92" s="8"/>
      <c r="F92" s="8"/>
      <c r="G92" s="8" t="s">
        <v>66</v>
      </c>
      <c r="H92" s="2">
        <v>1870.96</v>
      </c>
      <c r="I92" s="5"/>
    </row>
    <row r="93" spans="1:10" x14ac:dyDescent="0.25">
      <c r="A93" s="8"/>
      <c r="B93" s="8"/>
      <c r="C93" s="8"/>
      <c r="D93" s="8"/>
      <c r="E93" s="8"/>
      <c r="F93" s="8"/>
      <c r="G93" s="8" t="s">
        <v>67</v>
      </c>
      <c r="H93" s="2">
        <v>52190.32</v>
      </c>
      <c r="I93" s="5">
        <v>62400</v>
      </c>
      <c r="J93" s="5">
        <v>68723</v>
      </c>
    </row>
    <row r="94" spans="1:10" x14ac:dyDescent="0.25">
      <c r="A94" s="8"/>
      <c r="B94" s="8"/>
      <c r="C94" s="8"/>
      <c r="D94" s="8"/>
      <c r="E94" s="8"/>
      <c r="F94" s="8"/>
      <c r="G94" s="8" t="s">
        <v>68</v>
      </c>
      <c r="H94" s="2">
        <v>3028.48</v>
      </c>
      <c r="I94" s="5"/>
    </row>
    <row r="95" spans="1:10" ht="15.75" thickBot="1" x14ac:dyDescent="0.3">
      <c r="A95" s="8"/>
      <c r="B95" s="8"/>
      <c r="C95" s="8"/>
      <c r="D95" s="8"/>
      <c r="E95" s="8"/>
      <c r="F95" s="8"/>
      <c r="G95" s="8" t="s">
        <v>69</v>
      </c>
      <c r="H95" s="1">
        <v>1233.96</v>
      </c>
      <c r="I95" s="6">
        <v>1350</v>
      </c>
      <c r="J95" s="6">
        <v>1500</v>
      </c>
    </row>
    <row r="96" spans="1:10" x14ac:dyDescent="0.25">
      <c r="A96" s="8"/>
      <c r="B96" s="8"/>
      <c r="C96" s="8"/>
      <c r="D96" s="8"/>
      <c r="E96" s="8"/>
      <c r="F96" s="8" t="s">
        <v>70</v>
      </c>
      <c r="G96" s="8"/>
      <c r="H96" s="2">
        <f>ROUND(SUM(H89:H95),5)</f>
        <v>23784.67</v>
      </c>
      <c r="I96" s="5">
        <f>ROUND(SUM(I89:I95),5)</f>
        <v>28750</v>
      </c>
      <c r="J96" s="5">
        <f>ROUND(SUM(J89:J95),5)</f>
        <v>67223</v>
      </c>
    </row>
    <row r="97" spans="1:10" x14ac:dyDescent="0.25">
      <c r="A97" s="8"/>
      <c r="B97" s="8"/>
      <c r="C97" s="8"/>
      <c r="D97" s="8"/>
      <c r="E97" s="8"/>
      <c r="F97" s="8" t="s">
        <v>71</v>
      </c>
      <c r="G97" s="8"/>
      <c r="H97" s="2">
        <v>20356.060000000001</v>
      </c>
      <c r="I97" s="5">
        <v>21000</v>
      </c>
      <c r="J97" s="5">
        <v>25000</v>
      </c>
    </row>
    <row r="98" spans="1:10" ht="15.75" thickBot="1" x14ac:dyDescent="0.3">
      <c r="A98" s="8"/>
      <c r="B98" s="8"/>
      <c r="C98" s="8"/>
      <c r="D98" s="8"/>
      <c r="E98" s="8"/>
      <c r="F98" s="8" t="s">
        <v>72</v>
      </c>
      <c r="G98" s="8"/>
      <c r="H98" s="1">
        <v>2874.1</v>
      </c>
      <c r="I98" s="6">
        <v>2800</v>
      </c>
      <c r="J98" s="6">
        <v>2800</v>
      </c>
    </row>
    <row r="99" spans="1:10" x14ac:dyDescent="0.25">
      <c r="A99" s="8"/>
      <c r="B99" s="8"/>
      <c r="C99" s="8"/>
      <c r="D99" s="8"/>
      <c r="E99" s="8" t="s">
        <v>73</v>
      </c>
      <c r="F99" s="8"/>
      <c r="G99" s="8"/>
      <c r="H99" s="2">
        <f>ROUND(H77+H80+H88+SUM(H96:H98),5)</f>
        <v>291345.82</v>
      </c>
      <c r="I99" s="5">
        <f>ROUND(I77+I80+I88+SUM(I96:I98),5)</f>
        <v>309150</v>
      </c>
      <c r="J99" s="5">
        <f>ROUND(J77+J80+J88+SUM(J96:J98),5)</f>
        <v>383153</v>
      </c>
    </row>
    <row r="100" spans="1:10" x14ac:dyDescent="0.25">
      <c r="A100" s="8"/>
      <c r="B100" s="8"/>
      <c r="C100" s="8"/>
      <c r="D100" s="8"/>
      <c r="E100" s="8" t="s">
        <v>74</v>
      </c>
      <c r="F100" s="8"/>
      <c r="G100" s="8"/>
      <c r="H100" s="2"/>
      <c r="I100" s="5"/>
    </row>
    <row r="101" spans="1:10" x14ac:dyDescent="0.25">
      <c r="A101" s="8"/>
      <c r="B101" s="8"/>
      <c r="C101" s="8"/>
      <c r="D101" s="8"/>
      <c r="E101" s="8"/>
      <c r="F101" s="8" t="s">
        <v>75</v>
      </c>
      <c r="G101" s="8"/>
      <c r="H101" s="2">
        <v>79799.179999999993</v>
      </c>
      <c r="I101" s="5">
        <v>80000</v>
      </c>
      <c r="J101" s="5">
        <v>100000</v>
      </c>
    </row>
    <row r="102" spans="1:10" x14ac:dyDescent="0.25">
      <c r="A102" s="8"/>
      <c r="B102" s="8"/>
      <c r="C102" s="8"/>
      <c r="D102" s="8"/>
      <c r="E102" s="8"/>
      <c r="F102" s="8" t="s">
        <v>76</v>
      </c>
      <c r="G102" s="8"/>
      <c r="H102" s="2">
        <v>3900</v>
      </c>
      <c r="I102" s="5">
        <v>3900</v>
      </c>
      <c r="J102" s="5">
        <v>4200</v>
      </c>
    </row>
    <row r="103" spans="1:10" x14ac:dyDescent="0.25">
      <c r="A103" s="8"/>
      <c r="B103" s="8"/>
      <c r="C103" s="8"/>
      <c r="D103" s="8"/>
      <c r="E103" s="8"/>
      <c r="F103" s="8" t="s">
        <v>77</v>
      </c>
      <c r="G103" s="8"/>
      <c r="H103" s="2">
        <v>6473.63</v>
      </c>
      <c r="I103" s="5">
        <v>6500</v>
      </c>
      <c r="J103" s="5">
        <v>9500</v>
      </c>
    </row>
    <row r="104" spans="1:10" ht="15.75" thickBot="1" x14ac:dyDescent="0.3">
      <c r="A104" s="8"/>
      <c r="B104" s="8"/>
      <c r="C104" s="8"/>
      <c r="D104" s="8"/>
      <c r="E104" s="8"/>
      <c r="F104" s="8" t="s">
        <v>78</v>
      </c>
      <c r="G104" s="8"/>
      <c r="H104" s="1">
        <v>54715.72</v>
      </c>
      <c r="I104" s="6">
        <v>55000</v>
      </c>
      <c r="J104" s="6">
        <v>60000</v>
      </c>
    </row>
    <row r="105" spans="1:10" x14ac:dyDescent="0.25">
      <c r="A105" s="8"/>
      <c r="B105" s="8"/>
      <c r="C105" s="8"/>
      <c r="D105" s="8"/>
      <c r="E105" s="8" t="s">
        <v>79</v>
      </c>
      <c r="F105" s="8"/>
      <c r="G105" s="8"/>
      <c r="H105" s="2">
        <f>ROUND(SUM(H100:H104),5)</f>
        <v>144888.53</v>
      </c>
      <c r="I105" s="5">
        <f>ROUND(SUM(I100:I104),5)</f>
        <v>145400</v>
      </c>
      <c r="J105" s="5">
        <f>ROUND(SUM(J100:J104),5)</f>
        <v>173700</v>
      </c>
    </row>
    <row r="106" spans="1:10" x14ac:dyDescent="0.25">
      <c r="A106" s="8"/>
      <c r="B106" s="8"/>
      <c r="C106" s="8"/>
      <c r="D106" s="8"/>
      <c r="E106" s="8" t="s">
        <v>80</v>
      </c>
      <c r="F106" s="8"/>
      <c r="G106" s="8"/>
      <c r="H106" s="2"/>
      <c r="I106" s="5"/>
    </row>
    <row r="107" spans="1:10" x14ac:dyDescent="0.25">
      <c r="A107" s="8"/>
      <c r="B107" s="8"/>
      <c r="C107" s="8"/>
      <c r="D107" s="8"/>
      <c r="E107" s="8"/>
      <c r="F107" s="8" t="s">
        <v>81</v>
      </c>
      <c r="G107" s="8"/>
      <c r="H107" s="2">
        <v>4693.58</v>
      </c>
      <c r="I107" s="5">
        <v>5000</v>
      </c>
      <c r="J107" s="5">
        <v>5500</v>
      </c>
    </row>
    <row r="108" spans="1:10" x14ac:dyDescent="0.25">
      <c r="A108" s="8"/>
      <c r="B108" s="8"/>
      <c r="C108" s="8"/>
      <c r="D108" s="8"/>
      <c r="E108" s="8"/>
      <c r="F108" s="8" t="s">
        <v>82</v>
      </c>
      <c r="G108" s="8"/>
      <c r="H108" s="2">
        <v>20069.09</v>
      </c>
      <c r="I108" s="5">
        <v>21000</v>
      </c>
      <c r="J108" s="5">
        <v>24000</v>
      </c>
    </row>
    <row r="109" spans="1:10" ht="15.75" thickBot="1" x14ac:dyDescent="0.3">
      <c r="A109" s="8"/>
      <c r="B109" s="8"/>
      <c r="C109" s="8"/>
      <c r="D109" s="8"/>
      <c r="E109" s="8"/>
      <c r="F109" s="8" t="s">
        <v>83</v>
      </c>
      <c r="G109" s="8"/>
      <c r="H109" s="1">
        <v>1736</v>
      </c>
      <c r="I109" s="6">
        <v>1800</v>
      </c>
      <c r="J109" s="6">
        <v>1736</v>
      </c>
    </row>
    <row r="110" spans="1:10" x14ac:dyDescent="0.25">
      <c r="A110" s="8"/>
      <c r="B110" s="8"/>
      <c r="C110" s="8"/>
      <c r="D110" s="8"/>
      <c r="E110" s="8" t="s">
        <v>84</v>
      </c>
      <c r="F110" s="8"/>
      <c r="G110" s="8"/>
      <c r="H110" s="2">
        <f>ROUND(SUM(H106:H109),5)</f>
        <v>26498.67</v>
      </c>
      <c r="I110" s="5">
        <f>ROUND(SUM(I106:I109),5)</f>
        <v>27800</v>
      </c>
      <c r="J110" s="5">
        <f>ROUND(SUM(J106:J109),5)</f>
        <v>31236</v>
      </c>
    </row>
    <row r="111" spans="1:10" x14ac:dyDescent="0.25">
      <c r="A111" s="8"/>
      <c r="B111" s="8"/>
      <c r="C111" s="8"/>
      <c r="D111" s="8"/>
      <c r="E111" s="8" t="s">
        <v>85</v>
      </c>
      <c r="F111" s="8"/>
      <c r="G111" s="8"/>
      <c r="H111" s="2"/>
      <c r="I111" s="5"/>
    </row>
    <row r="112" spans="1:10" x14ac:dyDescent="0.25">
      <c r="A112" s="8"/>
      <c r="B112" s="8"/>
      <c r="C112" s="8"/>
      <c r="D112" s="8"/>
      <c r="E112" s="8"/>
      <c r="F112" s="8" t="s">
        <v>117</v>
      </c>
      <c r="G112" s="8"/>
      <c r="H112" s="2">
        <v>1913</v>
      </c>
      <c r="I112" s="5">
        <v>2000</v>
      </c>
      <c r="J112" s="5">
        <v>2200</v>
      </c>
    </row>
    <row r="113" spans="1:10" x14ac:dyDescent="0.25">
      <c r="A113" s="8"/>
      <c r="B113" s="8"/>
      <c r="C113" s="8"/>
      <c r="D113" s="8"/>
      <c r="E113" s="8"/>
      <c r="F113" s="8" t="s">
        <v>86</v>
      </c>
      <c r="G113" s="8"/>
      <c r="H113" s="2">
        <v>1813.85</v>
      </c>
      <c r="I113" s="5">
        <v>2000</v>
      </c>
      <c r="J113" s="5">
        <v>2000</v>
      </c>
    </row>
    <row r="114" spans="1:10" x14ac:dyDescent="0.25">
      <c r="A114" s="8"/>
      <c r="B114" s="8"/>
      <c r="C114" s="8"/>
      <c r="D114" s="8"/>
      <c r="E114" s="8"/>
      <c r="F114" s="8" t="s">
        <v>87</v>
      </c>
      <c r="G114" s="8"/>
      <c r="H114" s="2">
        <v>1335</v>
      </c>
      <c r="I114" s="5">
        <v>1335</v>
      </c>
      <c r="J114" s="5">
        <v>2200</v>
      </c>
    </row>
    <row r="115" spans="1:10" x14ac:dyDescent="0.25">
      <c r="A115" s="8"/>
      <c r="B115" s="8"/>
      <c r="C115" s="8"/>
      <c r="D115" s="8"/>
      <c r="E115" s="8"/>
      <c r="F115" s="8" t="s">
        <v>88</v>
      </c>
      <c r="G115" s="8"/>
      <c r="H115" s="2">
        <v>4366.32</v>
      </c>
      <c r="I115" s="5">
        <v>4000</v>
      </c>
      <c r="J115" s="5">
        <v>8000</v>
      </c>
    </row>
    <row r="116" spans="1:10" x14ac:dyDescent="0.25">
      <c r="A116" s="8"/>
      <c r="B116" s="8"/>
      <c r="C116" s="8"/>
      <c r="D116" s="8"/>
      <c r="E116" s="8"/>
      <c r="F116" s="8" t="s">
        <v>89</v>
      </c>
      <c r="G116" s="8"/>
      <c r="H116" s="2">
        <v>1361.9</v>
      </c>
      <c r="I116" s="5">
        <v>1500</v>
      </c>
      <c r="J116" s="5">
        <v>1500</v>
      </c>
    </row>
    <row r="117" spans="1:10" x14ac:dyDescent="0.25">
      <c r="A117" s="8"/>
      <c r="B117" s="8"/>
      <c r="C117" s="8"/>
      <c r="D117" s="8"/>
      <c r="E117" s="8"/>
      <c r="F117" s="8" t="s">
        <v>90</v>
      </c>
      <c r="G117" s="8"/>
      <c r="H117" s="2">
        <v>16544.060000000001</v>
      </c>
      <c r="I117" s="5">
        <v>16000</v>
      </c>
      <c r="J117" s="5">
        <v>3000</v>
      </c>
    </row>
    <row r="118" spans="1:10" x14ac:dyDescent="0.25">
      <c r="A118" s="8"/>
      <c r="B118" s="8"/>
      <c r="C118" s="8"/>
      <c r="D118" s="8"/>
      <c r="E118" s="8"/>
      <c r="F118" s="8" t="s">
        <v>91</v>
      </c>
      <c r="G118" s="8"/>
      <c r="H118" s="2">
        <v>6466.89</v>
      </c>
      <c r="I118" s="5">
        <v>7500</v>
      </c>
      <c r="J118" s="5">
        <v>7000</v>
      </c>
    </row>
    <row r="119" spans="1:10" x14ac:dyDescent="0.25">
      <c r="A119" s="8"/>
      <c r="B119" s="8"/>
      <c r="C119" s="8"/>
      <c r="D119" s="8"/>
      <c r="E119" s="8"/>
      <c r="F119" s="8" t="s">
        <v>92</v>
      </c>
      <c r="G119" s="8"/>
      <c r="H119" s="2">
        <v>2849.43</v>
      </c>
      <c r="I119" s="5">
        <v>3000</v>
      </c>
      <c r="J119" s="5">
        <v>3500</v>
      </c>
    </row>
    <row r="120" spans="1:10" x14ac:dyDescent="0.25">
      <c r="A120" s="8"/>
      <c r="B120" s="8"/>
      <c r="C120" s="8"/>
      <c r="D120" s="8"/>
      <c r="E120" s="8"/>
      <c r="F120" s="8" t="s">
        <v>93</v>
      </c>
      <c r="G120" s="8"/>
      <c r="H120" s="2">
        <v>18590</v>
      </c>
      <c r="I120" s="5">
        <v>18900</v>
      </c>
      <c r="J120" s="5">
        <v>0</v>
      </c>
    </row>
    <row r="121" spans="1:10" x14ac:dyDescent="0.25">
      <c r="A121" s="8"/>
      <c r="B121" s="8"/>
      <c r="C121" s="8"/>
      <c r="D121" s="8"/>
      <c r="E121" s="8"/>
      <c r="F121" s="8" t="s">
        <v>131</v>
      </c>
      <c r="G121" s="8"/>
      <c r="H121" s="2">
        <v>0</v>
      </c>
      <c r="I121" s="5">
        <v>200</v>
      </c>
      <c r="J121" s="5">
        <v>200</v>
      </c>
    </row>
    <row r="122" spans="1:10" x14ac:dyDescent="0.25">
      <c r="A122" s="8"/>
      <c r="B122" s="8"/>
      <c r="C122" s="8"/>
      <c r="D122" s="8"/>
      <c r="E122" s="8"/>
      <c r="F122" s="8" t="s">
        <v>94</v>
      </c>
      <c r="G122" s="8"/>
      <c r="H122" s="2">
        <v>2607.54</v>
      </c>
      <c r="I122" s="5">
        <v>2610</v>
      </c>
      <c r="J122" s="5">
        <v>3000</v>
      </c>
    </row>
    <row r="123" spans="1:10" x14ac:dyDescent="0.25">
      <c r="A123" s="8"/>
      <c r="B123" s="8"/>
      <c r="C123" s="8"/>
      <c r="D123" s="8"/>
      <c r="E123" s="8"/>
      <c r="F123" s="8" t="s">
        <v>95</v>
      </c>
      <c r="G123" s="8"/>
      <c r="H123" s="2">
        <v>1862.56</v>
      </c>
      <c r="I123" s="5">
        <v>1000</v>
      </c>
      <c r="J123" s="5">
        <v>1000</v>
      </c>
    </row>
    <row r="124" spans="1:10" x14ac:dyDescent="0.25">
      <c r="A124" s="8"/>
      <c r="B124" s="8"/>
      <c r="C124" s="8"/>
      <c r="D124" s="8"/>
      <c r="E124" s="8"/>
      <c r="F124" s="8" t="s">
        <v>118</v>
      </c>
      <c r="G124" s="8"/>
      <c r="H124" s="2">
        <v>1081</v>
      </c>
      <c r="I124" s="5">
        <v>2000</v>
      </c>
      <c r="J124" s="5">
        <v>1000</v>
      </c>
    </row>
    <row r="125" spans="1:10" ht="15.75" thickBot="1" x14ac:dyDescent="0.3">
      <c r="A125" s="8"/>
      <c r="B125" s="8"/>
      <c r="C125" s="8"/>
      <c r="D125" s="8"/>
      <c r="E125" s="8"/>
      <c r="F125" s="8" t="s">
        <v>140</v>
      </c>
      <c r="G125" s="8"/>
      <c r="H125" s="1">
        <v>0</v>
      </c>
      <c r="I125" s="6">
        <v>200</v>
      </c>
      <c r="J125" s="6">
        <v>200</v>
      </c>
    </row>
    <row r="126" spans="1:10" x14ac:dyDescent="0.25">
      <c r="A126" s="8"/>
      <c r="B126" s="8"/>
      <c r="C126" s="8"/>
      <c r="D126" s="8"/>
      <c r="E126" s="8" t="s">
        <v>96</v>
      </c>
      <c r="F126" s="8"/>
      <c r="G126" s="8"/>
      <c r="H126" s="2">
        <f>ROUND(SUM(H111:H125),5)</f>
        <v>60791.55</v>
      </c>
      <c r="I126" s="5">
        <f>ROUND(SUM(I111:I125),5)</f>
        <v>62245</v>
      </c>
      <c r="J126" s="5">
        <f>ROUND(SUM(J111:J125),5)</f>
        <v>34800</v>
      </c>
    </row>
    <row r="127" spans="1:10" x14ac:dyDescent="0.25">
      <c r="A127" s="8"/>
      <c r="B127" s="8"/>
      <c r="C127" s="8"/>
      <c r="D127" s="8"/>
      <c r="E127" s="8" t="s">
        <v>97</v>
      </c>
      <c r="F127" s="8"/>
      <c r="G127" s="8"/>
      <c r="H127" s="2">
        <v>1214.77</v>
      </c>
      <c r="I127" s="5">
        <v>1500</v>
      </c>
      <c r="J127" s="5">
        <v>1500</v>
      </c>
    </row>
    <row r="128" spans="1:10" x14ac:dyDescent="0.25">
      <c r="A128" s="8"/>
      <c r="B128" s="8"/>
      <c r="C128" s="8"/>
      <c r="D128" s="8"/>
      <c r="E128" s="8" t="s">
        <v>98</v>
      </c>
      <c r="F128" s="8"/>
      <c r="G128" s="8"/>
      <c r="H128" s="2">
        <v>53001.97</v>
      </c>
      <c r="I128" s="5">
        <v>55000</v>
      </c>
      <c r="J128" s="5">
        <v>76000</v>
      </c>
    </row>
    <row r="129" spans="1:10" x14ac:dyDescent="0.25">
      <c r="A129" s="8"/>
      <c r="B129" s="8"/>
      <c r="C129" s="8"/>
      <c r="D129" s="8"/>
      <c r="E129" s="8" t="s">
        <v>99</v>
      </c>
      <c r="F129" s="8"/>
      <c r="G129" s="8"/>
      <c r="H129" s="2"/>
      <c r="I129" s="5"/>
    </row>
    <row r="130" spans="1:10" x14ac:dyDescent="0.25">
      <c r="A130" s="8"/>
      <c r="B130" s="8"/>
      <c r="C130" s="8"/>
      <c r="D130" s="8"/>
      <c r="E130" s="8"/>
      <c r="F130" s="8" t="s">
        <v>100</v>
      </c>
      <c r="G130" s="8"/>
      <c r="H130" s="2">
        <v>1538.43</v>
      </c>
      <c r="I130" s="5">
        <v>2500</v>
      </c>
      <c r="J130" s="5">
        <v>2500</v>
      </c>
    </row>
    <row r="131" spans="1:10" x14ac:dyDescent="0.25">
      <c r="A131" s="8"/>
      <c r="B131" s="8"/>
      <c r="C131" s="8"/>
      <c r="D131" s="8"/>
      <c r="E131" s="8"/>
      <c r="F131" s="8" t="s">
        <v>101</v>
      </c>
      <c r="G131" s="8"/>
      <c r="H131" s="2">
        <v>8524.34</v>
      </c>
      <c r="I131" s="5">
        <v>10000</v>
      </c>
      <c r="J131" s="5">
        <v>10000</v>
      </c>
    </row>
    <row r="132" spans="1:10" x14ac:dyDescent="0.25">
      <c r="A132" s="8"/>
      <c r="B132" s="8"/>
      <c r="C132" s="8"/>
      <c r="D132" s="8"/>
      <c r="E132" s="8"/>
      <c r="F132" s="8" t="s">
        <v>102</v>
      </c>
      <c r="G132" s="8"/>
      <c r="H132" s="2">
        <v>9380.2000000000007</v>
      </c>
      <c r="I132" s="5">
        <v>9500</v>
      </c>
      <c r="J132" s="5">
        <v>11000</v>
      </c>
    </row>
    <row r="133" spans="1:10" ht="15.75" thickBot="1" x14ac:dyDescent="0.3">
      <c r="A133" s="8"/>
      <c r="B133" s="8"/>
      <c r="C133" s="8"/>
      <c r="D133" s="8"/>
      <c r="E133" s="8"/>
      <c r="F133" s="8" t="s">
        <v>149</v>
      </c>
      <c r="G133" s="8"/>
      <c r="H133" s="1">
        <v>1537.5</v>
      </c>
      <c r="I133" s="6">
        <v>1550</v>
      </c>
      <c r="J133" s="6">
        <v>1000</v>
      </c>
    </row>
    <row r="134" spans="1:10" x14ac:dyDescent="0.25">
      <c r="A134" s="8"/>
      <c r="B134" s="8"/>
      <c r="C134" s="8"/>
      <c r="D134" s="8"/>
      <c r="E134" s="8" t="s">
        <v>103</v>
      </c>
      <c r="F134" s="8"/>
      <c r="G134" s="8"/>
      <c r="H134" s="2">
        <f>ROUND(SUM(H129:H133),5)</f>
        <v>20980.47</v>
      </c>
      <c r="I134" s="5">
        <f>ROUND(SUM(I129:I133),5)</f>
        <v>23550</v>
      </c>
      <c r="J134" s="5">
        <f>ROUND(SUM(J129:J133),5)</f>
        <v>24500</v>
      </c>
    </row>
    <row r="135" spans="1:10" x14ac:dyDescent="0.25">
      <c r="A135" s="8"/>
      <c r="B135" s="8"/>
      <c r="C135" s="8"/>
      <c r="D135" s="8"/>
      <c r="E135" s="8" t="s">
        <v>104</v>
      </c>
      <c r="F135" s="8"/>
      <c r="G135" s="8"/>
      <c r="H135" s="2">
        <v>6600</v>
      </c>
      <c r="I135" s="5">
        <v>6500</v>
      </c>
      <c r="J135" s="5">
        <v>6500</v>
      </c>
    </row>
    <row r="136" spans="1:10" x14ac:dyDescent="0.25">
      <c r="A136" s="8"/>
      <c r="B136" s="8"/>
      <c r="C136" s="8"/>
      <c r="D136" s="8"/>
      <c r="E136" s="8" t="s">
        <v>105</v>
      </c>
      <c r="F136" s="8"/>
      <c r="G136" s="8"/>
      <c r="H136" s="2">
        <v>13292.55</v>
      </c>
      <c r="I136" s="5">
        <v>14000</v>
      </c>
      <c r="J136" s="5">
        <v>14000</v>
      </c>
    </row>
    <row r="137" spans="1:10" x14ac:dyDescent="0.25">
      <c r="A137" s="8"/>
      <c r="B137" s="8"/>
      <c r="C137" s="8"/>
      <c r="D137" s="8"/>
      <c r="E137" s="8" t="s">
        <v>106</v>
      </c>
      <c r="F137" s="8"/>
      <c r="G137" s="8"/>
      <c r="H137" s="2">
        <v>1106.8</v>
      </c>
      <c r="I137" s="5">
        <v>1200</v>
      </c>
      <c r="J137" s="5">
        <v>1200</v>
      </c>
    </row>
    <row r="138" spans="1:10" x14ac:dyDescent="0.25">
      <c r="A138" s="8"/>
      <c r="B138" s="8"/>
      <c r="C138" s="8"/>
      <c r="D138" s="8"/>
      <c r="E138" s="8" t="s">
        <v>107</v>
      </c>
      <c r="F138" s="8"/>
      <c r="G138" s="8"/>
      <c r="H138" s="2">
        <v>98.23</v>
      </c>
      <c r="I138" s="5">
        <v>100</v>
      </c>
      <c r="J138" s="5">
        <v>0</v>
      </c>
    </row>
    <row r="139" spans="1:10" ht="15.75" thickBot="1" x14ac:dyDescent="0.3">
      <c r="A139" s="8"/>
      <c r="B139" s="8"/>
      <c r="C139" s="8"/>
      <c r="D139" s="8"/>
      <c r="E139" s="8" t="s">
        <v>108</v>
      </c>
      <c r="F139" s="8"/>
      <c r="G139" s="8"/>
      <c r="H139" s="2">
        <v>11212.48</v>
      </c>
      <c r="I139" s="5">
        <v>12000</v>
      </c>
      <c r="J139" s="5">
        <v>12000</v>
      </c>
    </row>
    <row r="140" spans="1:10" ht="15.75" thickBot="1" x14ac:dyDescent="0.3">
      <c r="A140" s="8"/>
      <c r="B140" s="8"/>
      <c r="C140" s="8"/>
      <c r="D140" s="8" t="s">
        <v>109</v>
      </c>
      <c r="E140" s="8"/>
      <c r="F140" s="8"/>
      <c r="G140" s="8"/>
      <c r="H140" s="3">
        <f>ROUND(SUM(H25:H26)+H31+H41+H48+H55+H62+H70+H76+H99+H105+H110+SUM(H126:H128)+SUM(H134:H139),5)</f>
        <v>776897.22</v>
      </c>
      <c r="I140" s="7">
        <f>ROUND(SUM(I25:I26)+I31+I41+I48+I55+I62+I70+I76+I99+I105+I110+SUM(I126:I128)+SUM(I134:I139),5)</f>
        <v>820855</v>
      </c>
      <c r="J140" s="7">
        <f>ROUND(SUM(J25:J26)+J31+J41+J48+J55+J62+J70+J76+J99+J105+J110+SUM(J126:J128)+SUM(J134:J139),5)</f>
        <v>893739</v>
      </c>
    </row>
    <row r="141" spans="1:10" x14ac:dyDescent="0.25">
      <c r="A141" s="8"/>
      <c r="B141" s="8" t="s">
        <v>111</v>
      </c>
      <c r="C141" s="8"/>
      <c r="D141" s="8"/>
      <c r="E141" s="8"/>
      <c r="F141" s="8"/>
      <c r="G141" s="8"/>
      <c r="H141" s="2">
        <f>ROUND(H3+H24-H140,5)</f>
        <v>307583.12</v>
      </c>
      <c r="I141" s="5">
        <f>ROUND(I3+I24-I140,5)</f>
        <v>279565</v>
      </c>
      <c r="J141" s="5">
        <f>ROUND(J3+J24-J140,5)</f>
        <v>272491</v>
      </c>
    </row>
    <row r="142" spans="1:10" x14ac:dyDescent="0.25">
      <c r="A142" s="8"/>
      <c r="B142" s="8" t="s">
        <v>133</v>
      </c>
      <c r="C142" s="8"/>
      <c r="D142" s="8"/>
      <c r="E142" s="8"/>
      <c r="F142" s="8"/>
      <c r="G142" s="8"/>
      <c r="H142" s="2"/>
      <c r="I142" s="5"/>
    </row>
    <row r="143" spans="1:10" x14ac:dyDescent="0.25">
      <c r="A143" s="8"/>
      <c r="B143" s="8"/>
      <c r="C143" s="8" t="s">
        <v>134</v>
      </c>
      <c r="D143" s="8"/>
      <c r="E143" s="8"/>
      <c r="F143" s="8"/>
      <c r="G143" s="8"/>
      <c r="H143" s="2"/>
      <c r="I143" s="5"/>
    </row>
    <row r="144" spans="1:10" x14ac:dyDescent="0.25">
      <c r="A144" s="8"/>
      <c r="B144" s="8"/>
      <c r="C144" s="8"/>
      <c r="D144" s="8" t="s">
        <v>135</v>
      </c>
      <c r="E144" s="8"/>
      <c r="F144" s="8"/>
      <c r="G144" s="8"/>
      <c r="H144" s="2">
        <v>3248135.71</v>
      </c>
      <c r="I144" s="5">
        <v>3300000</v>
      </c>
      <c r="J144" s="5">
        <v>300000</v>
      </c>
    </row>
    <row r="145" spans="1:10" ht="15.75" thickBot="1" x14ac:dyDescent="0.3">
      <c r="A145" s="8"/>
      <c r="B145" s="8"/>
      <c r="C145" s="8"/>
      <c r="D145" s="8" t="s">
        <v>141</v>
      </c>
      <c r="E145" s="8"/>
      <c r="F145" s="8"/>
      <c r="G145" s="8"/>
      <c r="H145" s="2">
        <v>515000</v>
      </c>
      <c r="I145" s="5">
        <v>515000</v>
      </c>
      <c r="J145" s="5">
        <v>0</v>
      </c>
    </row>
    <row r="146" spans="1:10" ht="15.75" thickBot="1" x14ac:dyDescent="0.3">
      <c r="A146" s="8"/>
      <c r="B146" s="8"/>
      <c r="C146" s="8" t="s">
        <v>136</v>
      </c>
      <c r="D146" s="8"/>
      <c r="E146" s="8"/>
      <c r="F146" s="8"/>
      <c r="G146" s="8"/>
      <c r="H146" s="9">
        <f>ROUND(SUM(H143:H145),5)</f>
        <v>3763135.71</v>
      </c>
      <c r="I146" s="17">
        <f>ROUND(SUM(I143:I145),5)</f>
        <v>3815000</v>
      </c>
      <c r="J146" s="17">
        <f>ROUND(SUM(J143:J145),5)</f>
        <v>300000</v>
      </c>
    </row>
    <row r="147" spans="1:10" ht="15.75" thickBot="1" x14ac:dyDescent="0.3">
      <c r="A147" s="8"/>
      <c r="B147" s="8" t="s">
        <v>137</v>
      </c>
      <c r="C147" s="8"/>
      <c r="D147" s="8"/>
      <c r="E147" s="8"/>
      <c r="F147" s="8"/>
      <c r="G147" s="8"/>
      <c r="H147" s="9">
        <f>ROUND(H142+H146,5)</f>
        <v>3763135.71</v>
      </c>
      <c r="I147" s="17">
        <f>ROUND(I142+I146,5)</f>
        <v>3815000</v>
      </c>
      <c r="J147" s="17">
        <f>ROUND(J142+J146,5)</f>
        <v>300000</v>
      </c>
    </row>
    <row r="148" spans="1:10" s="16" customFormat="1" ht="12" thickBot="1" x14ac:dyDescent="0.25">
      <c r="A148" s="8" t="s">
        <v>120</v>
      </c>
      <c r="B148" s="8"/>
      <c r="C148" s="8"/>
      <c r="D148" s="8"/>
      <c r="E148" s="8"/>
      <c r="F148" s="8"/>
      <c r="G148" s="8"/>
      <c r="H148" s="10">
        <f>ROUND(H141+H147,5)</f>
        <v>4070718.83</v>
      </c>
      <c r="I148" s="11">
        <f>ROUND(I141+I147,5)</f>
        <v>4094565</v>
      </c>
      <c r="J148" s="11">
        <f>ROUND(J141+J147,5)</f>
        <v>572491</v>
      </c>
    </row>
    <row r="149" spans="1:10" ht="15.75" thickTop="1" x14ac:dyDescent="0.25"/>
  </sheetData>
  <pageMargins left="0.7" right="0.7" top="0.75" bottom="0.75" header="0.1" footer="0.3"/>
  <pageSetup orientation="portrait" r:id="rId1"/>
  <headerFooter>
    <oddHeader>&amp;L&amp;"Arial,Bold"&amp;8 8:34 AM
 01/05/24
 Accrual Basis&amp;C&amp;"Arial,Bold"&amp;12 Shasta Community Services District
&amp;14 2024 / 2025 Budget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38100</xdr:colOff>
                <xdr:row>1</xdr:row>
                <xdr:rowOff>28575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38100</xdr:colOff>
                <xdr:row>1</xdr:row>
                <xdr:rowOff>28575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8197C-8A71-4166-9436-D54C034CFEAE}">
  <sheetPr codeName="Sheet47"/>
  <dimension ref="A1:J151"/>
  <sheetViews>
    <sheetView view="pageLayout" zoomScaleNormal="100" workbookViewId="0">
      <selection activeCell="H18" sqref="H18"/>
    </sheetView>
  </sheetViews>
  <sheetFormatPr defaultRowHeight="15" x14ac:dyDescent="0.25"/>
  <cols>
    <col min="1" max="6" width="3" style="16" customWidth="1"/>
    <col min="7" max="7" width="32.5703125" style="16" customWidth="1"/>
    <col min="8" max="8" width="12.140625" bestFit="1" customWidth="1"/>
    <col min="9" max="9" width="13" customWidth="1"/>
    <col min="10" max="10" width="10.28515625" customWidth="1"/>
  </cols>
  <sheetData>
    <row r="1" spans="1:10" ht="15.75" thickBot="1" x14ac:dyDescent="0.3">
      <c r="A1" s="8"/>
      <c r="B1" s="8"/>
      <c r="C1" s="8"/>
      <c r="D1" s="8"/>
      <c r="E1" s="8"/>
      <c r="F1" s="8"/>
      <c r="G1" s="8"/>
      <c r="H1" s="14"/>
      <c r="I1" s="14"/>
    </row>
    <row r="2" spans="1:10" s="15" customFormat="1" ht="42.75" customHeight="1" thickTop="1" thickBot="1" x14ac:dyDescent="0.3">
      <c r="A2" s="4"/>
      <c r="B2" s="4"/>
      <c r="C2" s="4"/>
      <c r="D2" s="4"/>
      <c r="E2" s="4"/>
      <c r="F2" s="4"/>
      <c r="G2" s="4"/>
      <c r="H2" s="13" t="s">
        <v>145</v>
      </c>
      <c r="I2" s="12" t="s">
        <v>144</v>
      </c>
      <c r="J2" s="12" t="s">
        <v>150</v>
      </c>
    </row>
    <row r="3" spans="1:10" ht="15.75" thickTop="1" x14ac:dyDescent="0.25">
      <c r="A3" s="8"/>
      <c r="B3" s="8" t="s">
        <v>0</v>
      </c>
      <c r="C3" s="8"/>
      <c r="D3" s="8"/>
      <c r="E3" s="8"/>
      <c r="F3" s="8"/>
      <c r="G3" s="8"/>
      <c r="H3" s="2"/>
      <c r="I3" s="2"/>
    </row>
    <row r="4" spans="1:10" x14ac:dyDescent="0.25">
      <c r="A4" s="8"/>
      <c r="B4" s="8"/>
      <c r="C4" s="8"/>
      <c r="D4" s="8" t="s">
        <v>1</v>
      </c>
      <c r="E4" s="8"/>
      <c r="F4" s="8"/>
      <c r="G4" s="8"/>
      <c r="H4" s="2"/>
      <c r="I4" s="2"/>
    </row>
    <row r="5" spans="1:10" x14ac:dyDescent="0.25">
      <c r="A5" s="8"/>
      <c r="B5" s="8"/>
      <c r="C5" s="8"/>
      <c r="D5" s="8"/>
      <c r="E5" s="8" t="s">
        <v>2</v>
      </c>
      <c r="F5" s="8"/>
      <c r="G5" s="8"/>
      <c r="H5" s="2"/>
      <c r="I5" s="2"/>
    </row>
    <row r="6" spans="1:10" x14ac:dyDescent="0.25">
      <c r="A6" s="8"/>
      <c r="B6" s="8"/>
      <c r="C6" s="8"/>
      <c r="D6" s="8"/>
      <c r="E6" s="8"/>
      <c r="F6" s="8" t="s">
        <v>3</v>
      </c>
      <c r="G6" s="8"/>
      <c r="H6" s="2">
        <v>882970.76</v>
      </c>
      <c r="I6" s="5">
        <v>1045000</v>
      </c>
      <c r="J6" s="5">
        <v>1020000</v>
      </c>
    </row>
    <row r="7" spans="1:10" x14ac:dyDescent="0.25">
      <c r="A7" s="8"/>
      <c r="B7" s="8"/>
      <c r="C7" s="8"/>
      <c r="D7" s="8"/>
      <c r="E7" s="8"/>
      <c r="F7" s="8" t="s">
        <v>4</v>
      </c>
      <c r="G7" s="8"/>
      <c r="H7" s="2">
        <v>197.5</v>
      </c>
      <c r="I7" s="5">
        <v>500</v>
      </c>
      <c r="J7" s="5">
        <v>500</v>
      </c>
    </row>
    <row r="8" spans="1:10" x14ac:dyDescent="0.25">
      <c r="A8" s="8"/>
      <c r="B8" s="8"/>
      <c r="C8" s="8"/>
      <c r="D8" s="8"/>
      <c r="E8" s="8"/>
      <c r="F8" s="8" t="s">
        <v>5</v>
      </c>
      <c r="G8" s="8"/>
      <c r="H8" s="2">
        <v>7875.59</v>
      </c>
      <c r="I8" s="5">
        <v>8000</v>
      </c>
      <c r="J8" s="5">
        <v>8500</v>
      </c>
    </row>
    <row r="9" spans="1:10" x14ac:dyDescent="0.25">
      <c r="A9" s="8"/>
      <c r="B9" s="8"/>
      <c r="C9" s="8"/>
      <c r="D9" s="8"/>
      <c r="E9" s="8"/>
      <c r="F9" s="8" t="s">
        <v>6</v>
      </c>
      <c r="G9" s="8"/>
      <c r="H9" s="2">
        <v>0</v>
      </c>
      <c r="I9" s="5">
        <v>10000</v>
      </c>
      <c r="J9" s="5">
        <v>0</v>
      </c>
    </row>
    <row r="10" spans="1:10" x14ac:dyDescent="0.25">
      <c r="A10" s="8"/>
      <c r="B10" s="8"/>
      <c r="C10" s="8"/>
      <c r="D10" s="8"/>
      <c r="E10" s="8"/>
      <c r="F10" s="8" t="s">
        <v>7</v>
      </c>
      <c r="G10" s="8"/>
      <c r="H10" s="2">
        <v>22960.78</v>
      </c>
      <c r="I10" s="5">
        <v>28000</v>
      </c>
      <c r="J10" s="5">
        <v>20000</v>
      </c>
    </row>
    <row r="11" spans="1:10" ht="15.75" thickBot="1" x14ac:dyDescent="0.3">
      <c r="A11" s="8"/>
      <c r="B11" s="8"/>
      <c r="C11" s="8"/>
      <c r="D11" s="8"/>
      <c r="E11" s="8"/>
      <c r="F11" s="8" t="s">
        <v>8</v>
      </c>
      <c r="G11" s="8"/>
      <c r="H11" s="1">
        <v>0</v>
      </c>
      <c r="I11" s="6">
        <v>16000</v>
      </c>
      <c r="J11" s="6">
        <v>16000</v>
      </c>
    </row>
    <row r="12" spans="1:10" x14ac:dyDescent="0.25">
      <c r="A12" s="8"/>
      <c r="B12" s="8"/>
      <c r="C12" s="8"/>
      <c r="D12" s="8"/>
      <c r="E12" s="8" t="s">
        <v>9</v>
      </c>
      <c r="F12" s="8"/>
      <c r="G12" s="8"/>
      <c r="H12" s="2">
        <f>ROUND(SUM(H5:H11),5)</f>
        <v>914004.63</v>
      </c>
      <c r="I12" s="5">
        <f>ROUND(SUM(I5:I11),5)</f>
        <v>1107500</v>
      </c>
      <c r="J12" s="5">
        <f>ROUND(SUM(J5:J11),5)</f>
        <v>1065000</v>
      </c>
    </row>
    <row r="13" spans="1:10" x14ac:dyDescent="0.25">
      <c r="A13" s="8"/>
      <c r="B13" s="8"/>
      <c r="C13" s="8"/>
      <c r="D13" s="8"/>
      <c r="E13" s="8" t="s">
        <v>10</v>
      </c>
      <c r="F13" s="8"/>
      <c r="G13" s="8"/>
      <c r="H13" s="2">
        <v>2753.75</v>
      </c>
      <c r="I13" s="5">
        <v>3500</v>
      </c>
      <c r="J13" s="5">
        <v>3500</v>
      </c>
    </row>
    <row r="14" spans="1:10" x14ac:dyDescent="0.25">
      <c r="A14" s="8"/>
      <c r="B14" s="8"/>
      <c r="C14" s="8"/>
      <c r="D14" s="8"/>
      <c r="E14" s="8" t="s">
        <v>11</v>
      </c>
      <c r="F14" s="8"/>
      <c r="G14" s="8"/>
      <c r="H14" s="2">
        <v>34734.36</v>
      </c>
      <c r="I14" s="5">
        <v>35000</v>
      </c>
      <c r="J14" s="5">
        <v>35000</v>
      </c>
    </row>
    <row r="15" spans="1:10" x14ac:dyDescent="0.25">
      <c r="A15" s="8"/>
      <c r="B15" s="8"/>
      <c r="C15" s="8"/>
      <c r="D15" s="8"/>
      <c r="E15" s="8" t="s">
        <v>146</v>
      </c>
      <c r="F15" s="8"/>
      <c r="G15" s="8"/>
      <c r="H15" s="2">
        <v>139.19999999999999</v>
      </c>
      <c r="I15" s="5">
        <v>0</v>
      </c>
      <c r="J15" s="5">
        <v>0</v>
      </c>
    </row>
    <row r="16" spans="1:10" x14ac:dyDescent="0.25">
      <c r="A16" s="8"/>
      <c r="B16" s="8"/>
      <c r="C16" s="8"/>
      <c r="D16" s="8"/>
      <c r="E16" s="8" t="s">
        <v>12</v>
      </c>
      <c r="F16" s="8"/>
      <c r="G16" s="8"/>
      <c r="H16" s="2"/>
      <c r="I16" s="5"/>
    </row>
    <row r="17" spans="1:10" x14ac:dyDescent="0.25">
      <c r="A17" s="8"/>
      <c r="B17" s="8"/>
      <c r="C17" s="8"/>
      <c r="D17" s="8"/>
      <c r="E17" s="8"/>
      <c r="F17" s="8" t="s">
        <v>142</v>
      </c>
      <c r="G17" s="8"/>
      <c r="H17" s="2">
        <v>18826.63</v>
      </c>
      <c r="I17" s="5">
        <v>20000</v>
      </c>
      <c r="J17" s="5">
        <v>25000</v>
      </c>
    </row>
    <row r="18" spans="1:10" ht="15.75" thickBot="1" x14ac:dyDescent="0.3">
      <c r="A18" s="8"/>
      <c r="B18" s="8"/>
      <c r="C18" s="8"/>
      <c r="D18" s="8"/>
      <c r="E18" s="8"/>
      <c r="F18" s="8" t="s">
        <v>143</v>
      </c>
      <c r="G18" s="8"/>
      <c r="H18" s="1">
        <v>9.56</v>
      </c>
      <c r="I18" s="6">
        <v>20</v>
      </c>
      <c r="J18" s="6">
        <v>20</v>
      </c>
    </row>
    <row r="19" spans="1:10" x14ac:dyDescent="0.25">
      <c r="A19" s="8"/>
      <c r="B19" s="8"/>
      <c r="C19" s="8"/>
      <c r="D19" s="8"/>
      <c r="E19" s="8" t="s">
        <v>13</v>
      </c>
      <c r="F19" s="8"/>
      <c r="G19" s="8"/>
      <c r="H19" s="2">
        <f>ROUND(SUM(H16:H18),5)</f>
        <v>18836.189999999999</v>
      </c>
      <c r="I19" s="5">
        <f>ROUND(SUM(I16:I18),5)</f>
        <v>20020</v>
      </c>
      <c r="J19" s="5">
        <f>ROUND(SUM(J16:J18),5)</f>
        <v>25020</v>
      </c>
    </row>
    <row r="20" spans="1:10" x14ac:dyDescent="0.25">
      <c r="A20" s="8"/>
      <c r="B20" s="8"/>
      <c r="C20" s="8"/>
      <c r="D20" s="8"/>
      <c r="E20" s="8" t="s">
        <v>121</v>
      </c>
      <c r="F20" s="8"/>
      <c r="G20" s="8"/>
      <c r="H20" s="2">
        <v>0</v>
      </c>
      <c r="I20" s="5">
        <v>10</v>
      </c>
      <c r="J20" s="5">
        <v>10</v>
      </c>
    </row>
    <row r="21" spans="1:10" x14ac:dyDescent="0.25">
      <c r="A21" s="8"/>
      <c r="B21" s="8"/>
      <c r="C21" s="8"/>
      <c r="D21" s="8"/>
      <c r="E21" s="8" t="s">
        <v>14</v>
      </c>
      <c r="F21" s="8"/>
      <c r="G21" s="8"/>
      <c r="H21" s="2">
        <v>5176.41</v>
      </c>
      <c r="I21" s="5">
        <v>5000</v>
      </c>
      <c r="J21" s="5">
        <v>0</v>
      </c>
    </row>
    <row r="22" spans="1:10" x14ac:dyDescent="0.25">
      <c r="A22" s="8"/>
      <c r="B22" s="8"/>
      <c r="C22" s="8"/>
      <c r="D22" s="8"/>
      <c r="E22" s="8" t="s">
        <v>138</v>
      </c>
      <c r="F22" s="8"/>
      <c r="G22" s="8"/>
      <c r="H22" s="2">
        <v>1745.15</v>
      </c>
      <c r="I22" s="5">
        <v>1750</v>
      </c>
      <c r="J22" s="5">
        <v>0</v>
      </c>
    </row>
    <row r="23" spans="1:10" ht="15.75" thickBot="1" x14ac:dyDescent="0.3">
      <c r="A23" s="8"/>
      <c r="B23" s="8"/>
      <c r="C23" s="8"/>
      <c r="D23" s="8"/>
      <c r="E23" s="8" t="s">
        <v>147</v>
      </c>
      <c r="F23" s="8"/>
      <c r="G23" s="8"/>
      <c r="H23" s="2">
        <v>1000</v>
      </c>
      <c r="I23" s="5">
        <v>0</v>
      </c>
      <c r="J23" s="5">
        <v>0</v>
      </c>
    </row>
    <row r="24" spans="1:10" ht="15.75" thickBot="1" x14ac:dyDescent="0.3">
      <c r="A24" s="8"/>
      <c r="B24" s="8"/>
      <c r="C24" s="8"/>
      <c r="D24" s="8" t="s">
        <v>15</v>
      </c>
      <c r="E24" s="8"/>
      <c r="F24" s="8"/>
      <c r="G24" s="8"/>
      <c r="H24" s="3">
        <f>ROUND(H4+SUM(H12:H15)+SUM(H19:H23),5)</f>
        <v>978389.69</v>
      </c>
      <c r="I24" s="7">
        <f>ROUND(I4+SUM(I12:I14)+SUM(I19:I23),5)</f>
        <v>1172780</v>
      </c>
      <c r="J24" s="7">
        <f>ROUND(J4+SUM(J12:J15)+SUM(J19:J23),5)</f>
        <v>1128530</v>
      </c>
    </row>
    <row r="25" spans="1:10" x14ac:dyDescent="0.25">
      <c r="A25" s="8"/>
      <c r="B25" s="8"/>
      <c r="C25" s="8" t="s">
        <v>16</v>
      </c>
      <c r="D25" s="8"/>
      <c r="E25" s="8"/>
      <c r="F25" s="8"/>
      <c r="G25" s="8"/>
      <c r="H25" s="2">
        <f>H24</f>
        <v>978389.69</v>
      </c>
      <c r="I25" s="5">
        <f>I24</f>
        <v>1172780</v>
      </c>
      <c r="J25" s="5">
        <f>J24</f>
        <v>1128530</v>
      </c>
    </row>
    <row r="26" spans="1:10" x14ac:dyDescent="0.25">
      <c r="A26" s="8"/>
      <c r="B26" s="8"/>
      <c r="C26" s="8"/>
      <c r="D26" s="8" t="s">
        <v>17</v>
      </c>
      <c r="E26" s="8"/>
      <c r="F26" s="8"/>
      <c r="G26" s="8"/>
      <c r="H26" s="2"/>
      <c r="I26" s="5"/>
    </row>
    <row r="27" spans="1:10" x14ac:dyDescent="0.25">
      <c r="A27" s="8"/>
      <c r="B27" s="8"/>
      <c r="C27" s="8"/>
      <c r="D27" s="8"/>
      <c r="E27" s="8" t="s">
        <v>132</v>
      </c>
      <c r="F27" s="8"/>
      <c r="G27" s="8"/>
      <c r="H27" s="2">
        <v>10418.6</v>
      </c>
      <c r="I27" s="5">
        <v>10000</v>
      </c>
      <c r="J27" s="5">
        <v>10000</v>
      </c>
    </row>
    <row r="28" spans="1:10" x14ac:dyDescent="0.25">
      <c r="A28" s="8"/>
      <c r="B28" s="8"/>
      <c r="C28" s="8"/>
      <c r="D28" s="8"/>
      <c r="E28" s="8" t="s">
        <v>18</v>
      </c>
      <c r="F28" s="8"/>
      <c r="G28" s="8"/>
      <c r="H28" s="2"/>
      <c r="I28" s="5"/>
    </row>
    <row r="29" spans="1:10" x14ac:dyDescent="0.25">
      <c r="A29" s="8"/>
      <c r="B29" s="8"/>
      <c r="C29" s="8"/>
      <c r="D29" s="8"/>
      <c r="E29" s="8"/>
      <c r="F29" s="8" t="s">
        <v>19</v>
      </c>
      <c r="G29" s="8"/>
      <c r="H29" s="2">
        <v>7692.98</v>
      </c>
      <c r="I29" s="5">
        <v>15000</v>
      </c>
      <c r="J29" s="5">
        <v>15000</v>
      </c>
    </row>
    <row r="30" spans="1:10" x14ac:dyDescent="0.25">
      <c r="A30" s="8"/>
      <c r="B30" s="8"/>
      <c r="C30" s="8"/>
      <c r="D30" s="8"/>
      <c r="E30" s="8"/>
      <c r="F30" s="8" t="s">
        <v>148</v>
      </c>
      <c r="G30" s="8"/>
      <c r="H30" s="2">
        <v>25000</v>
      </c>
      <c r="I30" s="5">
        <v>0</v>
      </c>
      <c r="J30" s="5">
        <v>0</v>
      </c>
    </row>
    <row r="31" spans="1:10" x14ac:dyDescent="0.25">
      <c r="A31" s="8"/>
      <c r="B31" s="8"/>
      <c r="C31" s="8"/>
      <c r="D31" s="8"/>
      <c r="E31" s="8"/>
      <c r="F31" s="8" t="s">
        <v>20</v>
      </c>
      <c r="G31" s="8"/>
      <c r="H31" s="2">
        <v>0</v>
      </c>
      <c r="I31" s="5">
        <v>7000</v>
      </c>
      <c r="J31" s="5">
        <v>0</v>
      </c>
    </row>
    <row r="32" spans="1:10" ht="15.75" thickBot="1" x14ac:dyDescent="0.3">
      <c r="A32" s="8"/>
      <c r="B32" s="8"/>
      <c r="C32" s="8"/>
      <c r="D32" s="8"/>
      <c r="E32" s="8"/>
      <c r="F32" s="8" t="s">
        <v>21</v>
      </c>
      <c r="G32" s="8"/>
      <c r="H32" s="1">
        <v>6026.64</v>
      </c>
      <c r="I32" s="6">
        <v>6500</v>
      </c>
      <c r="J32" s="6">
        <v>7500</v>
      </c>
    </row>
    <row r="33" spans="1:10" x14ac:dyDescent="0.25">
      <c r="A33" s="8"/>
      <c r="B33" s="8"/>
      <c r="C33" s="8"/>
      <c r="D33" s="8"/>
      <c r="E33" s="8" t="s">
        <v>22</v>
      </c>
      <c r="F33" s="8"/>
      <c r="G33" s="8"/>
      <c r="H33" s="2">
        <f>ROUND(SUM(H28:H32),5)</f>
        <v>38719.620000000003</v>
      </c>
      <c r="I33" s="5">
        <f>ROUND(SUM(I28:I32),5)</f>
        <v>28500</v>
      </c>
      <c r="J33" s="5">
        <f>ROUND(SUM(J28:J32),5)</f>
        <v>22500</v>
      </c>
    </row>
    <row r="34" spans="1:10" x14ac:dyDescent="0.25">
      <c r="A34" s="8"/>
      <c r="B34" s="8"/>
      <c r="C34" s="8"/>
      <c r="D34" s="8"/>
      <c r="E34" s="8" t="s">
        <v>23</v>
      </c>
      <c r="F34" s="8"/>
      <c r="G34" s="8"/>
      <c r="H34" s="2"/>
      <c r="I34" s="5"/>
    </row>
    <row r="35" spans="1:10" x14ac:dyDescent="0.25">
      <c r="A35" s="8"/>
      <c r="B35" s="8"/>
      <c r="C35" s="8"/>
      <c r="D35" s="8"/>
      <c r="E35" s="8"/>
      <c r="F35" s="8" t="s">
        <v>122</v>
      </c>
      <c r="G35" s="8"/>
      <c r="H35" s="2">
        <v>1015.05</v>
      </c>
      <c r="I35" s="5">
        <v>1500</v>
      </c>
      <c r="J35" s="5">
        <v>1500</v>
      </c>
    </row>
    <row r="36" spans="1:10" x14ac:dyDescent="0.25">
      <c r="A36" s="8"/>
      <c r="B36" s="8"/>
      <c r="C36" s="8"/>
      <c r="D36" s="8"/>
      <c r="E36" s="8"/>
      <c r="F36" s="8" t="s">
        <v>123</v>
      </c>
      <c r="G36" s="8"/>
      <c r="H36" s="2">
        <v>875.58</v>
      </c>
      <c r="I36" s="5">
        <v>1500</v>
      </c>
      <c r="J36" s="5">
        <v>1200</v>
      </c>
    </row>
    <row r="37" spans="1:10" x14ac:dyDescent="0.25">
      <c r="A37" s="8"/>
      <c r="B37" s="8"/>
      <c r="C37" s="8"/>
      <c r="D37" s="8"/>
      <c r="E37" s="8"/>
      <c r="F37" s="8" t="s">
        <v>124</v>
      </c>
      <c r="G37" s="8"/>
      <c r="H37" s="2">
        <v>1493.06</v>
      </c>
      <c r="I37" s="5">
        <v>2000</v>
      </c>
      <c r="J37" s="5">
        <v>2000</v>
      </c>
    </row>
    <row r="38" spans="1:10" x14ac:dyDescent="0.25">
      <c r="A38" s="8"/>
      <c r="B38" s="8"/>
      <c r="C38" s="8"/>
      <c r="D38" s="8"/>
      <c r="E38" s="8"/>
      <c r="F38" s="8" t="s">
        <v>125</v>
      </c>
      <c r="G38" s="8"/>
      <c r="H38" s="2">
        <v>107.95</v>
      </c>
      <c r="I38" s="5">
        <v>150</v>
      </c>
      <c r="J38" s="5">
        <v>150</v>
      </c>
    </row>
    <row r="39" spans="1:10" x14ac:dyDescent="0.25">
      <c r="A39" s="8"/>
      <c r="B39" s="8"/>
      <c r="C39" s="8"/>
      <c r="D39" s="8"/>
      <c r="E39" s="8"/>
      <c r="F39" s="8" t="s">
        <v>126</v>
      </c>
      <c r="G39" s="8"/>
      <c r="H39" s="2">
        <v>2030.28</v>
      </c>
      <c r="I39" s="5">
        <v>1800</v>
      </c>
      <c r="J39" s="5">
        <v>2500</v>
      </c>
    </row>
    <row r="40" spans="1:10" x14ac:dyDescent="0.25">
      <c r="A40" s="8"/>
      <c r="B40" s="8"/>
      <c r="C40" s="8"/>
      <c r="D40" s="8"/>
      <c r="E40" s="8"/>
      <c r="F40" s="8" t="s">
        <v>127</v>
      </c>
      <c r="G40" s="8"/>
      <c r="H40" s="2">
        <v>2686.25</v>
      </c>
      <c r="I40" s="5">
        <v>3200</v>
      </c>
      <c r="J40" s="5">
        <v>3300</v>
      </c>
    </row>
    <row r="41" spans="1:10" x14ac:dyDescent="0.25">
      <c r="A41" s="8"/>
      <c r="B41" s="8"/>
      <c r="C41" s="8"/>
      <c r="D41" s="8"/>
      <c r="E41" s="8"/>
      <c r="F41" s="8" t="s">
        <v>128</v>
      </c>
      <c r="G41" s="8"/>
      <c r="H41" s="2">
        <v>2766.68</v>
      </c>
      <c r="I41" s="5">
        <v>3300</v>
      </c>
      <c r="J41" s="5">
        <v>3300</v>
      </c>
    </row>
    <row r="42" spans="1:10" ht="15.75" thickBot="1" x14ac:dyDescent="0.3">
      <c r="A42" s="8"/>
      <c r="B42" s="8"/>
      <c r="C42" s="8"/>
      <c r="D42" s="8"/>
      <c r="E42" s="8"/>
      <c r="F42" s="8" t="s">
        <v>129</v>
      </c>
      <c r="G42" s="8"/>
      <c r="H42" s="1">
        <v>774.08</v>
      </c>
      <c r="I42" s="6">
        <v>1000</v>
      </c>
      <c r="J42" s="6">
        <v>1000</v>
      </c>
    </row>
    <row r="43" spans="1:10" x14ac:dyDescent="0.25">
      <c r="A43" s="8"/>
      <c r="B43" s="8"/>
      <c r="C43" s="8"/>
      <c r="D43" s="8"/>
      <c r="E43" s="8" t="s">
        <v>24</v>
      </c>
      <c r="F43" s="8"/>
      <c r="G43" s="8"/>
      <c r="H43" s="2">
        <f>ROUND(SUM(H34:H42),5)</f>
        <v>11748.93</v>
      </c>
      <c r="I43" s="5">
        <f>ROUND(SUM(I34:I42),5)</f>
        <v>14450</v>
      </c>
      <c r="J43" s="5">
        <f>ROUND(SUM(J34:J42),5)</f>
        <v>14950</v>
      </c>
    </row>
    <row r="44" spans="1:10" x14ac:dyDescent="0.25">
      <c r="A44" s="8"/>
      <c r="B44" s="8"/>
      <c r="C44" s="8"/>
      <c r="D44" s="8"/>
      <c r="E44" s="8" t="s">
        <v>25</v>
      </c>
      <c r="F44" s="8"/>
      <c r="G44" s="8"/>
      <c r="H44" s="2"/>
      <c r="I44" s="5"/>
    </row>
    <row r="45" spans="1:10" x14ac:dyDescent="0.25">
      <c r="A45" s="8"/>
      <c r="B45" s="8"/>
      <c r="C45" s="8"/>
      <c r="D45" s="8"/>
      <c r="E45" s="8"/>
      <c r="F45" s="8" t="s">
        <v>26</v>
      </c>
      <c r="G45" s="8"/>
      <c r="H45" s="2">
        <v>25479.11</v>
      </c>
      <c r="I45" s="5">
        <v>25500</v>
      </c>
      <c r="J45" s="5">
        <v>30000</v>
      </c>
    </row>
    <row r="46" spans="1:10" x14ac:dyDescent="0.25">
      <c r="A46" s="8"/>
      <c r="B46" s="8"/>
      <c r="C46" s="8"/>
      <c r="D46" s="8"/>
      <c r="E46" s="8"/>
      <c r="F46" s="8" t="s">
        <v>130</v>
      </c>
      <c r="G46" s="8"/>
      <c r="H46" s="2">
        <v>3361.94</v>
      </c>
      <c r="I46" s="5">
        <v>3800</v>
      </c>
      <c r="J46" s="5">
        <v>4000</v>
      </c>
    </row>
    <row r="47" spans="1:10" x14ac:dyDescent="0.25">
      <c r="A47" s="8"/>
      <c r="B47" s="8"/>
      <c r="C47" s="8"/>
      <c r="D47" s="8"/>
      <c r="E47" s="8"/>
      <c r="F47" s="8" t="s">
        <v>27</v>
      </c>
      <c r="G47" s="8"/>
      <c r="H47" s="2">
        <v>240.24</v>
      </c>
      <c r="I47" s="5">
        <v>7000</v>
      </c>
      <c r="J47" s="5">
        <v>7000</v>
      </c>
    </row>
    <row r="48" spans="1:10" x14ac:dyDescent="0.25">
      <c r="A48" s="8"/>
      <c r="B48" s="8"/>
      <c r="C48" s="8"/>
      <c r="D48" s="8"/>
      <c r="E48" s="8"/>
      <c r="F48" s="8" t="s">
        <v>28</v>
      </c>
      <c r="G48" s="8"/>
      <c r="H48" s="2">
        <v>2275</v>
      </c>
      <c r="I48" s="5">
        <v>2300</v>
      </c>
      <c r="J48" s="5">
        <v>2500</v>
      </c>
    </row>
    <row r="49" spans="1:10" ht="15.75" thickBot="1" x14ac:dyDescent="0.3">
      <c r="A49" s="8"/>
      <c r="B49" s="8"/>
      <c r="C49" s="8"/>
      <c r="D49" s="8"/>
      <c r="E49" s="8"/>
      <c r="F49" s="8" t="s">
        <v>29</v>
      </c>
      <c r="G49" s="8"/>
      <c r="H49" s="1">
        <v>608.22</v>
      </c>
      <c r="I49" s="6">
        <v>1000</v>
      </c>
      <c r="J49" s="6">
        <v>1000</v>
      </c>
    </row>
    <row r="50" spans="1:10" x14ac:dyDescent="0.25">
      <c r="A50" s="8"/>
      <c r="B50" s="8"/>
      <c r="C50" s="8"/>
      <c r="D50" s="8"/>
      <c r="E50" s="8" t="s">
        <v>30</v>
      </c>
      <c r="F50" s="8"/>
      <c r="G50" s="8"/>
      <c r="H50" s="2">
        <f>ROUND(SUM(H44:H49),5)</f>
        <v>31964.51</v>
      </c>
      <c r="I50" s="5">
        <f>ROUND(SUM(I44:I49),5)</f>
        <v>39600</v>
      </c>
      <c r="J50" s="5">
        <f>ROUND(SUM(J44:J49),5)</f>
        <v>44500</v>
      </c>
    </row>
    <row r="51" spans="1:10" x14ac:dyDescent="0.25">
      <c r="A51" s="8"/>
      <c r="B51" s="8"/>
      <c r="C51" s="8"/>
      <c r="D51" s="8"/>
      <c r="E51" s="8" t="s">
        <v>31</v>
      </c>
      <c r="F51" s="8"/>
      <c r="G51" s="8"/>
      <c r="H51" s="2"/>
      <c r="I51" s="5"/>
    </row>
    <row r="52" spans="1:10" x14ac:dyDescent="0.25">
      <c r="A52" s="8"/>
      <c r="B52" s="8"/>
      <c r="C52" s="8"/>
      <c r="D52" s="8"/>
      <c r="E52" s="8"/>
      <c r="F52" s="8" t="s">
        <v>32</v>
      </c>
      <c r="G52" s="8"/>
      <c r="H52" s="2">
        <v>18661.580000000002</v>
      </c>
      <c r="I52" s="5">
        <v>30000</v>
      </c>
      <c r="J52" s="5">
        <v>40000</v>
      </c>
    </row>
    <row r="53" spans="1:10" x14ac:dyDescent="0.25">
      <c r="A53" s="8"/>
      <c r="B53" s="8"/>
      <c r="C53" s="8"/>
      <c r="D53" s="8"/>
      <c r="E53" s="8"/>
      <c r="F53" s="8" t="s">
        <v>33</v>
      </c>
      <c r="G53" s="8"/>
      <c r="H53" s="2">
        <v>0</v>
      </c>
      <c r="I53" s="5">
        <v>1000</v>
      </c>
      <c r="J53" s="5">
        <v>1000</v>
      </c>
    </row>
    <row r="54" spans="1:10" x14ac:dyDescent="0.25">
      <c r="A54" s="8"/>
      <c r="B54" s="8"/>
      <c r="C54" s="8"/>
      <c r="D54" s="8"/>
      <c r="E54" s="8"/>
      <c r="F54" s="8" t="s">
        <v>34</v>
      </c>
      <c r="G54" s="8"/>
      <c r="H54" s="2">
        <v>1739.1</v>
      </c>
      <c r="I54" s="5">
        <v>3500</v>
      </c>
      <c r="J54" s="5">
        <v>3500</v>
      </c>
    </row>
    <row r="55" spans="1:10" x14ac:dyDescent="0.25">
      <c r="A55" s="8"/>
      <c r="B55" s="8"/>
      <c r="C55" s="8"/>
      <c r="D55" s="8"/>
      <c r="E55" s="8"/>
      <c r="F55" s="8" t="s">
        <v>35</v>
      </c>
      <c r="G55" s="8"/>
      <c r="H55" s="2">
        <v>1952.27</v>
      </c>
      <c r="I55" s="5">
        <v>1000</v>
      </c>
      <c r="J55" s="5">
        <v>1000</v>
      </c>
    </row>
    <row r="56" spans="1:10" ht="15.75" thickBot="1" x14ac:dyDescent="0.3">
      <c r="A56" s="8"/>
      <c r="B56" s="8"/>
      <c r="C56" s="8"/>
      <c r="D56" s="8"/>
      <c r="E56" s="8"/>
      <c r="F56" s="8" t="s">
        <v>36</v>
      </c>
      <c r="G56" s="8"/>
      <c r="H56" s="1">
        <v>874.51</v>
      </c>
      <c r="I56" s="6">
        <v>2000</v>
      </c>
      <c r="J56" s="6">
        <v>2000</v>
      </c>
    </row>
    <row r="57" spans="1:10" x14ac:dyDescent="0.25">
      <c r="A57" s="8"/>
      <c r="B57" s="8"/>
      <c r="C57" s="8"/>
      <c r="D57" s="8"/>
      <c r="E57" s="8" t="s">
        <v>37</v>
      </c>
      <c r="F57" s="8"/>
      <c r="G57" s="8"/>
      <c r="H57" s="2">
        <f>ROUND(SUM(H51:H56),5)</f>
        <v>23227.46</v>
      </c>
      <c r="I57" s="5">
        <f>ROUND(SUM(I51:I56),5)</f>
        <v>37500</v>
      </c>
      <c r="J57" s="5">
        <f>ROUND(SUM(J51:J56),5)</f>
        <v>47500</v>
      </c>
    </row>
    <row r="58" spans="1:10" x14ac:dyDescent="0.25">
      <c r="A58" s="8"/>
      <c r="B58" s="8"/>
      <c r="C58" s="8"/>
      <c r="D58" s="8"/>
      <c r="E58" s="8" t="s">
        <v>38</v>
      </c>
      <c r="F58" s="8"/>
      <c r="G58" s="8"/>
      <c r="H58" s="2"/>
      <c r="I58" s="5"/>
    </row>
    <row r="59" spans="1:10" x14ac:dyDescent="0.25">
      <c r="A59" s="8"/>
      <c r="B59" s="8"/>
      <c r="C59" s="8"/>
      <c r="D59" s="8"/>
      <c r="E59" s="8"/>
      <c r="F59" s="8" t="s">
        <v>39</v>
      </c>
      <c r="G59" s="8"/>
      <c r="H59" s="2">
        <v>757.2</v>
      </c>
      <c r="I59" s="5">
        <v>5000</v>
      </c>
      <c r="J59" s="5">
        <v>5000</v>
      </c>
    </row>
    <row r="60" spans="1:10" x14ac:dyDescent="0.25">
      <c r="A60" s="8"/>
      <c r="B60" s="8"/>
      <c r="C60" s="8"/>
      <c r="D60" s="8"/>
      <c r="E60" s="8"/>
      <c r="F60" s="8" t="s">
        <v>112</v>
      </c>
      <c r="G60" s="8"/>
      <c r="H60" s="2">
        <v>0</v>
      </c>
      <c r="I60" s="5">
        <v>1000</v>
      </c>
      <c r="J60" s="5">
        <v>1000</v>
      </c>
    </row>
    <row r="61" spans="1:10" x14ac:dyDescent="0.25">
      <c r="A61" s="8"/>
      <c r="B61" s="8"/>
      <c r="C61" s="8"/>
      <c r="D61" s="8"/>
      <c r="E61" s="8"/>
      <c r="F61" s="8" t="s">
        <v>113</v>
      </c>
      <c r="G61" s="8"/>
      <c r="H61" s="2">
        <v>0</v>
      </c>
      <c r="I61" s="5">
        <v>1000</v>
      </c>
      <c r="J61" s="5">
        <v>1000</v>
      </c>
    </row>
    <row r="62" spans="1:10" x14ac:dyDescent="0.25">
      <c r="A62" s="8"/>
      <c r="B62" s="8"/>
      <c r="C62" s="8"/>
      <c r="D62" s="8"/>
      <c r="E62" s="8"/>
      <c r="F62" s="8" t="s">
        <v>114</v>
      </c>
      <c r="G62" s="8"/>
      <c r="H62" s="2">
        <v>557.73</v>
      </c>
      <c r="I62" s="5">
        <v>1500</v>
      </c>
      <c r="J62" s="5">
        <v>1500</v>
      </c>
    </row>
    <row r="63" spans="1:10" ht="15.75" thickBot="1" x14ac:dyDescent="0.3">
      <c r="A63" s="8"/>
      <c r="B63" s="8"/>
      <c r="C63" s="8"/>
      <c r="D63" s="8"/>
      <c r="E63" s="8"/>
      <c r="F63" s="8" t="s">
        <v>119</v>
      </c>
      <c r="G63" s="8"/>
      <c r="H63" s="1">
        <v>351.27</v>
      </c>
      <c r="I63" s="6">
        <v>500</v>
      </c>
      <c r="J63" s="6">
        <v>500</v>
      </c>
    </row>
    <row r="64" spans="1:10" x14ac:dyDescent="0.25">
      <c r="A64" s="8"/>
      <c r="B64" s="8"/>
      <c r="C64" s="8"/>
      <c r="D64" s="8"/>
      <c r="E64" s="8" t="s">
        <v>40</v>
      </c>
      <c r="F64" s="8"/>
      <c r="G64" s="8"/>
      <c r="H64" s="2">
        <f>ROUND(SUM(H58:H63),5)</f>
        <v>1666.2</v>
      </c>
      <c r="I64" s="5">
        <f>ROUND(SUM(I58:I63),5)</f>
        <v>9000</v>
      </c>
      <c r="J64" s="5">
        <f>ROUND(SUM(J58:J63),5)</f>
        <v>9000</v>
      </c>
    </row>
    <row r="65" spans="1:10" x14ac:dyDescent="0.25">
      <c r="A65" s="8"/>
      <c r="B65" s="8"/>
      <c r="C65" s="8"/>
      <c r="D65" s="8"/>
      <c r="E65" s="8" t="s">
        <v>41</v>
      </c>
      <c r="F65" s="8"/>
      <c r="G65" s="8"/>
      <c r="H65" s="2"/>
      <c r="I65" s="5"/>
    </row>
    <row r="66" spans="1:10" x14ac:dyDescent="0.25">
      <c r="A66" s="8"/>
      <c r="B66" s="8"/>
      <c r="C66" s="8"/>
      <c r="D66" s="8"/>
      <c r="E66" s="8"/>
      <c r="F66" s="8" t="s">
        <v>42</v>
      </c>
      <c r="G66" s="8"/>
      <c r="H66" s="2">
        <v>100.84</v>
      </c>
      <c r="I66" s="5">
        <v>650</v>
      </c>
      <c r="J66" s="5">
        <v>650</v>
      </c>
    </row>
    <row r="67" spans="1:10" x14ac:dyDescent="0.25">
      <c r="A67" s="8"/>
      <c r="B67" s="8"/>
      <c r="C67" s="8"/>
      <c r="D67" s="8"/>
      <c r="E67" s="8"/>
      <c r="F67" s="8" t="s">
        <v>43</v>
      </c>
      <c r="G67" s="8"/>
      <c r="H67" s="2">
        <v>2825.59</v>
      </c>
      <c r="I67" s="5">
        <v>3500</v>
      </c>
      <c r="J67" s="5">
        <v>3500</v>
      </c>
    </row>
    <row r="68" spans="1:10" x14ac:dyDescent="0.25">
      <c r="A68" s="8"/>
      <c r="B68" s="8"/>
      <c r="C68" s="8"/>
      <c r="D68" s="8"/>
      <c r="E68" s="8"/>
      <c r="F68" s="8" t="s">
        <v>110</v>
      </c>
      <c r="G68" s="8"/>
      <c r="H68" s="2">
        <v>4433.62</v>
      </c>
      <c r="I68" s="5">
        <v>5000</v>
      </c>
      <c r="J68" s="5">
        <v>5000</v>
      </c>
    </row>
    <row r="69" spans="1:10" x14ac:dyDescent="0.25">
      <c r="A69" s="8"/>
      <c r="B69" s="8"/>
      <c r="C69" s="8"/>
      <c r="D69" s="8"/>
      <c r="E69" s="8"/>
      <c r="F69" s="8" t="s">
        <v>44</v>
      </c>
      <c r="G69" s="8"/>
      <c r="H69" s="2">
        <v>451.14</v>
      </c>
      <c r="I69" s="5">
        <v>700</v>
      </c>
      <c r="J69" s="5">
        <v>700</v>
      </c>
    </row>
    <row r="70" spans="1:10" x14ac:dyDescent="0.25">
      <c r="A70" s="8"/>
      <c r="B70" s="8"/>
      <c r="C70" s="8"/>
      <c r="D70" s="8"/>
      <c r="E70" s="8"/>
      <c r="F70" s="8" t="s">
        <v>115</v>
      </c>
      <c r="G70" s="8"/>
      <c r="H70" s="2">
        <v>4158.9399999999996</v>
      </c>
      <c r="I70" s="5">
        <v>4000</v>
      </c>
      <c r="J70" s="5">
        <v>4500</v>
      </c>
    </row>
    <row r="71" spans="1:10" ht="15.75" thickBot="1" x14ac:dyDescent="0.3">
      <c r="A71" s="8"/>
      <c r="B71" s="8"/>
      <c r="C71" s="8"/>
      <c r="D71" s="8"/>
      <c r="E71" s="8"/>
      <c r="F71" s="8" t="s">
        <v>116</v>
      </c>
      <c r="G71" s="8"/>
      <c r="H71" s="1">
        <v>1251.75</v>
      </c>
      <c r="I71" s="6">
        <v>1300</v>
      </c>
      <c r="J71" s="6">
        <v>1500</v>
      </c>
    </row>
    <row r="72" spans="1:10" x14ac:dyDescent="0.25">
      <c r="A72" s="8"/>
      <c r="B72" s="8"/>
      <c r="C72" s="8"/>
      <c r="D72" s="8"/>
      <c r="E72" s="8" t="s">
        <v>45</v>
      </c>
      <c r="F72" s="8"/>
      <c r="G72" s="8"/>
      <c r="H72" s="2">
        <f>ROUND(SUM(H65:H71),5)</f>
        <v>13221.88</v>
      </c>
      <c r="I72" s="5">
        <f>ROUND(SUM(I65:I71),5)</f>
        <v>15150</v>
      </c>
      <c r="J72" s="5">
        <f>ROUND(SUM(J65:J71),5)</f>
        <v>15850</v>
      </c>
    </row>
    <row r="73" spans="1:10" x14ac:dyDescent="0.25">
      <c r="A73" s="8"/>
      <c r="B73" s="8"/>
      <c r="C73" s="8"/>
      <c r="D73" s="8"/>
      <c r="E73" s="8" t="s">
        <v>46</v>
      </c>
      <c r="F73" s="8"/>
      <c r="G73" s="8"/>
      <c r="H73" s="2"/>
      <c r="I73" s="5"/>
    </row>
    <row r="74" spans="1:10" x14ac:dyDescent="0.25">
      <c r="A74" s="8"/>
      <c r="B74" s="8"/>
      <c r="C74" s="8"/>
      <c r="D74" s="8"/>
      <c r="E74" s="8"/>
      <c r="F74" s="8" t="s">
        <v>47</v>
      </c>
      <c r="G74" s="8"/>
      <c r="H74" s="2">
        <v>1605</v>
      </c>
      <c r="I74" s="5">
        <v>1650</v>
      </c>
      <c r="J74" s="5">
        <v>1650</v>
      </c>
    </row>
    <row r="75" spans="1:10" x14ac:dyDescent="0.25">
      <c r="A75" s="8"/>
      <c r="B75" s="8"/>
      <c r="C75" s="8"/>
      <c r="D75" s="8"/>
      <c r="E75" s="8"/>
      <c r="F75" s="8" t="s">
        <v>48</v>
      </c>
      <c r="G75" s="8"/>
      <c r="H75" s="2">
        <v>0</v>
      </c>
      <c r="I75" s="5">
        <v>500</v>
      </c>
      <c r="J75" s="5">
        <v>500</v>
      </c>
    </row>
    <row r="76" spans="1:10" x14ac:dyDescent="0.25">
      <c r="A76" s="8"/>
      <c r="B76" s="8"/>
      <c r="C76" s="8"/>
      <c r="D76" s="8"/>
      <c r="E76" s="8"/>
      <c r="F76" s="8" t="s">
        <v>49</v>
      </c>
      <c r="G76" s="8"/>
      <c r="H76" s="2">
        <v>1268.1199999999999</v>
      </c>
      <c r="I76" s="5">
        <v>1300</v>
      </c>
      <c r="J76" s="5">
        <v>1500</v>
      </c>
    </row>
    <row r="77" spans="1:10" ht="15.75" thickBot="1" x14ac:dyDescent="0.3">
      <c r="A77" s="8"/>
      <c r="B77" s="8"/>
      <c r="C77" s="8"/>
      <c r="D77" s="8"/>
      <c r="E77" s="8"/>
      <c r="F77" s="8" t="s">
        <v>50</v>
      </c>
      <c r="G77" s="8"/>
      <c r="H77" s="1">
        <v>17.38</v>
      </c>
      <c r="I77" s="6">
        <v>500</v>
      </c>
      <c r="J77" s="6">
        <v>500</v>
      </c>
    </row>
    <row r="78" spans="1:10" x14ac:dyDescent="0.25">
      <c r="A78" s="8"/>
      <c r="B78" s="8"/>
      <c r="C78" s="8"/>
      <c r="D78" s="8"/>
      <c r="E78" s="8" t="s">
        <v>51</v>
      </c>
      <c r="F78" s="8"/>
      <c r="G78" s="8"/>
      <c r="H78" s="2">
        <f>ROUND(SUM(H73:H77),5)</f>
        <v>2890.5</v>
      </c>
      <c r="I78" s="5">
        <f>ROUND(SUM(I73:I77),5)</f>
        <v>3950</v>
      </c>
      <c r="J78" s="5">
        <f>ROUND(SUM(J73:J77),5)</f>
        <v>4150</v>
      </c>
    </row>
    <row r="79" spans="1:10" x14ac:dyDescent="0.25">
      <c r="A79" s="8"/>
      <c r="B79" s="8"/>
      <c r="C79" s="8"/>
      <c r="D79" s="8"/>
      <c r="E79" s="8" t="s">
        <v>52</v>
      </c>
      <c r="F79" s="8"/>
      <c r="G79" s="8"/>
      <c r="H79" s="2"/>
      <c r="I79" s="5"/>
    </row>
    <row r="80" spans="1:10" x14ac:dyDescent="0.25">
      <c r="A80" s="8"/>
      <c r="B80" s="8"/>
      <c r="C80" s="8"/>
      <c r="D80" s="8"/>
      <c r="E80" s="8"/>
      <c r="F80" s="8" t="s">
        <v>53</v>
      </c>
      <c r="G80" s="8"/>
      <c r="H80" s="2"/>
      <c r="I80" s="5"/>
    </row>
    <row r="81" spans="1:10" ht="15.75" thickBot="1" x14ac:dyDescent="0.3">
      <c r="A81" s="8"/>
      <c r="B81" s="8"/>
      <c r="C81" s="8"/>
      <c r="D81" s="8"/>
      <c r="E81" s="8"/>
      <c r="F81" s="8"/>
      <c r="G81" s="8" t="s">
        <v>54</v>
      </c>
      <c r="H81" s="1">
        <v>100100.07</v>
      </c>
      <c r="I81" s="6">
        <v>114400</v>
      </c>
      <c r="J81" s="6">
        <v>114400</v>
      </c>
    </row>
    <row r="82" spans="1:10" x14ac:dyDescent="0.25">
      <c r="A82" s="8"/>
      <c r="B82" s="8"/>
      <c r="C82" s="8"/>
      <c r="D82" s="8"/>
      <c r="E82" s="8"/>
      <c r="F82" s="8" t="s">
        <v>55</v>
      </c>
      <c r="G82" s="8"/>
      <c r="H82" s="2">
        <f>ROUND(SUM(H80:H81),5)</f>
        <v>100100.07</v>
      </c>
      <c r="I82" s="5">
        <f>ROUND(SUM(I80:I81),5)</f>
        <v>114400</v>
      </c>
      <c r="J82" s="5">
        <f>ROUND(SUM(J80:J81),5)</f>
        <v>114400</v>
      </c>
    </row>
    <row r="83" spans="1:10" x14ac:dyDescent="0.25">
      <c r="A83" s="8"/>
      <c r="B83" s="8"/>
      <c r="C83" s="8"/>
      <c r="D83" s="8"/>
      <c r="E83" s="8"/>
      <c r="F83" s="8" t="s">
        <v>56</v>
      </c>
      <c r="G83" s="8"/>
      <c r="H83" s="2"/>
      <c r="I83" s="5"/>
    </row>
    <row r="84" spans="1:10" x14ac:dyDescent="0.25">
      <c r="A84" s="8"/>
      <c r="B84" s="8"/>
      <c r="C84" s="8"/>
      <c r="D84" s="8"/>
      <c r="E84" s="8"/>
      <c r="F84" s="8"/>
      <c r="G84" s="8" t="s">
        <v>57</v>
      </c>
      <c r="H84" s="2">
        <v>48834.239999999998</v>
      </c>
      <c r="I84" s="5">
        <v>62400</v>
      </c>
      <c r="J84" s="5">
        <v>62400</v>
      </c>
    </row>
    <row r="85" spans="1:10" x14ac:dyDescent="0.25">
      <c r="A85" s="8"/>
      <c r="B85" s="8"/>
      <c r="C85" s="8"/>
      <c r="D85" s="8"/>
      <c r="E85" s="8"/>
      <c r="F85" s="8"/>
      <c r="G85" s="8" t="s">
        <v>58</v>
      </c>
      <c r="H85" s="2">
        <v>524.16</v>
      </c>
      <c r="I85" s="5"/>
    </row>
    <row r="86" spans="1:10" x14ac:dyDescent="0.25">
      <c r="A86" s="8"/>
      <c r="B86" s="8"/>
      <c r="C86" s="8"/>
      <c r="D86" s="8"/>
      <c r="E86" s="8"/>
      <c r="F86" s="8"/>
      <c r="G86" s="8" t="s">
        <v>59</v>
      </c>
      <c r="H86" s="2">
        <v>4181.66</v>
      </c>
      <c r="I86" s="5"/>
    </row>
    <row r="87" spans="1:10" x14ac:dyDescent="0.25">
      <c r="A87" s="8"/>
      <c r="B87" s="8"/>
      <c r="C87" s="8"/>
      <c r="D87" s="8"/>
      <c r="E87" s="8"/>
      <c r="F87" s="8"/>
      <c r="G87" s="8" t="s">
        <v>60</v>
      </c>
      <c r="H87" s="2">
        <v>2795.52</v>
      </c>
      <c r="I87" s="5"/>
    </row>
    <row r="88" spans="1:10" x14ac:dyDescent="0.25">
      <c r="A88" s="8"/>
      <c r="B88" s="8"/>
      <c r="C88" s="8"/>
      <c r="D88" s="8"/>
      <c r="E88" s="8"/>
      <c r="F88" s="8"/>
      <c r="G88" s="8" t="s">
        <v>61</v>
      </c>
      <c r="H88" s="2">
        <v>5867.06</v>
      </c>
      <c r="I88" s="5">
        <v>7000</v>
      </c>
      <c r="J88" s="5">
        <v>7000</v>
      </c>
    </row>
    <row r="89" spans="1:10" ht="15.75" thickBot="1" x14ac:dyDescent="0.3">
      <c r="A89" s="8"/>
      <c r="B89" s="8"/>
      <c r="C89" s="8"/>
      <c r="D89" s="8"/>
      <c r="E89" s="8"/>
      <c r="F89" s="8"/>
      <c r="G89" s="8" t="s">
        <v>139</v>
      </c>
      <c r="H89" s="1">
        <v>60182.5</v>
      </c>
      <c r="I89" s="6">
        <v>72800</v>
      </c>
      <c r="J89" s="6">
        <v>72800</v>
      </c>
    </row>
    <row r="90" spans="1:10" x14ac:dyDescent="0.25">
      <c r="A90" s="8"/>
      <c r="B90" s="8"/>
      <c r="C90" s="8"/>
      <c r="D90" s="8"/>
      <c r="E90" s="8"/>
      <c r="F90" s="8" t="s">
        <v>62</v>
      </c>
      <c r="G90" s="8"/>
      <c r="H90" s="2">
        <f>ROUND(SUM(H83:H89),5)</f>
        <v>122385.14</v>
      </c>
      <c r="I90" s="5">
        <f>ROUND(SUM(I83:I89),5)</f>
        <v>142200</v>
      </c>
      <c r="J90" s="5">
        <f>ROUND(SUM(J83:J89),5)</f>
        <v>142200</v>
      </c>
    </row>
    <row r="91" spans="1:10" x14ac:dyDescent="0.25">
      <c r="A91" s="8"/>
      <c r="B91" s="8"/>
      <c r="C91" s="8"/>
      <c r="D91" s="8"/>
      <c r="E91" s="8"/>
      <c r="F91" s="8" t="s">
        <v>63</v>
      </c>
      <c r="G91" s="8"/>
      <c r="H91" s="2"/>
      <c r="I91" s="5"/>
    </row>
    <row r="92" spans="1:10" x14ac:dyDescent="0.25">
      <c r="A92" s="8"/>
      <c r="B92" s="8"/>
      <c r="C92" s="8"/>
      <c r="D92" s="8"/>
      <c r="E92" s="8"/>
      <c r="F92" s="8"/>
      <c r="G92" s="8" t="s">
        <v>64</v>
      </c>
      <c r="H92" s="2">
        <v>-31954.43</v>
      </c>
      <c r="I92" s="5">
        <v>-35000</v>
      </c>
      <c r="J92" s="5">
        <v>-35000</v>
      </c>
    </row>
    <row r="93" spans="1:10" x14ac:dyDescent="0.25">
      <c r="A93" s="8"/>
      <c r="B93" s="8"/>
      <c r="C93" s="8"/>
      <c r="D93" s="8"/>
      <c r="E93" s="8"/>
      <c r="F93" s="8"/>
      <c r="G93" s="8" t="s">
        <v>65</v>
      </c>
      <c r="H93" s="2">
        <v>495.04</v>
      </c>
      <c r="I93" s="5"/>
    </row>
    <row r="94" spans="1:10" x14ac:dyDescent="0.25">
      <c r="A94" s="8"/>
      <c r="B94" s="8"/>
      <c r="C94" s="8"/>
      <c r="D94" s="8"/>
      <c r="E94" s="8"/>
      <c r="F94" s="8"/>
      <c r="G94" s="8" t="s">
        <v>66</v>
      </c>
      <c r="H94" s="2">
        <v>1652.56</v>
      </c>
      <c r="I94" s="5"/>
    </row>
    <row r="95" spans="1:10" x14ac:dyDescent="0.25">
      <c r="A95" s="8"/>
      <c r="B95" s="8"/>
      <c r="C95" s="8"/>
      <c r="D95" s="8"/>
      <c r="E95" s="8"/>
      <c r="F95" s="8"/>
      <c r="G95" s="8" t="s">
        <v>67</v>
      </c>
      <c r="H95" s="2">
        <v>47676.72</v>
      </c>
      <c r="I95" s="5">
        <v>62400</v>
      </c>
      <c r="J95" s="5">
        <v>62400</v>
      </c>
    </row>
    <row r="96" spans="1:10" x14ac:dyDescent="0.25">
      <c r="A96" s="8"/>
      <c r="B96" s="8"/>
      <c r="C96" s="8"/>
      <c r="D96" s="8"/>
      <c r="E96" s="8"/>
      <c r="F96" s="8"/>
      <c r="G96" s="8" t="s">
        <v>68</v>
      </c>
      <c r="H96" s="2">
        <v>2795.52</v>
      </c>
      <c r="I96" s="5"/>
    </row>
    <row r="97" spans="1:10" ht="15.75" thickBot="1" x14ac:dyDescent="0.3">
      <c r="A97" s="8"/>
      <c r="B97" s="8"/>
      <c r="C97" s="8"/>
      <c r="D97" s="8"/>
      <c r="E97" s="8"/>
      <c r="F97" s="8"/>
      <c r="G97" s="8" t="s">
        <v>69</v>
      </c>
      <c r="H97" s="1">
        <v>1146.5999999999999</v>
      </c>
      <c r="I97" s="6">
        <v>1350</v>
      </c>
      <c r="J97" s="6">
        <v>1350</v>
      </c>
    </row>
    <row r="98" spans="1:10" x14ac:dyDescent="0.25">
      <c r="A98" s="8"/>
      <c r="B98" s="8"/>
      <c r="C98" s="8"/>
      <c r="D98" s="8"/>
      <c r="E98" s="8"/>
      <c r="F98" s="8" t="s">
        <v>70</v>
      </c>
      <c r="G98" s="8"/>
      <c r="H98" s="2">
        <f>ROUND(SUM(H91:H97),5)</f>
        <v>21812.01</v>
      </c>
      <c r="I98" s="5">
        <f>ROUND(SUM(I91:I97),5)</f>
        <v>28750</v>
      </c>
      <c r="J98" s="5">
        <f>ROUND(SUM(J91:J97),5)</f>
        <v>28750</v>
      </c>
    </row>
    <row r="99" spans="1:10" x14ac:dyDescent="0.25">
      <c r="A99" s="8"/>
      <c r="B99" s="8"/>
      <c r="C99" s="8"/>
      <c r="D99" s="8"/>
      <c r="E99" s="8"/>
      <c r="F99" s="8" t="s">
        <v>71</v>
      </c>
      <c r="G99" s="8"/>
      <c r="H99" s="2">
        <v>18572.849999999999</v>
      </c>
      <c r="I99" s="5">
        <v>21000</v>
      </c>
      <c r="J99" s="5">
        <v>21000</v>
      </c>
    </row>
    <row r="100" spans="1:10" ht="15.75" thickBot="1" x14ac:dyDescent="0.3">
      <c r="A100" s="8"/>
      <c r="B100" s="8"/>
      <c r="C100" s="8"/>
      <c r="D100" s="8"/>
      <c r="E100" s="8"/>
      <c r="F100" s="8" t="s">
        <v>72</v>
      </c>
      <c r="G100" s="8"/>
      <c r="H100" s="1">
        <v>2515.66</v>
      </c>
      <c r="I100" s="6">
        <v>2800</v>
      </c>
      <c r="J100" s="6">
        <v>2800</v>
      </c>
    </row>
    <row r="101" spans="1:10" x14ac:dyDescent="0.25">
      <c r="A101" s="8"/>
      <c r="B101" s="8"/>
      <c r="C101" s="8"/>
      <c r="D101" s="8"/>
      <c r="E101" s="8" t="s">
        <v>73</v>
      </c>
      <c r="F101" s="8"/>
      <c r="G101" s="8"/>
      <c r="H101" s="2">
        <f>ROUND(H79+H82+H90+SUM(H98:H100),5)</f>
        <v>265385.73</v>
      </c>
      <c r="I101" s="5">
        <f>ROUND(I79+I82+I90+SUM(I98:I100),5)</f>
        <v>309150</v>
      </c>
      <c r="J101" s="5">
        <f>ROUND(J79+J82+J90+SUM(J98:J100),5)</f>
        <v>309150</v>
      </c>
    </row>
    <row r="102" spans="1:10" x14ac:dyDescent="0.25">
      <c r="A102" s="8"/>
      <c r="B102" s="8"/>
      <c r="C102" s="8"/>
      <c r="D102" s="8"/>
      <c r="E102" s="8" t="s">
        <v>74</v>
      </c>
      <c r="F102" s="8"/>
      <c r="G102" s="8"/>
      <c r="H102" s="2"/>
      <c r="I102" s="5"/>
    </row>
    <row r="103" spans="1:10" x14ac:dyDescent="0.25">
      <c r="A103" s="8"/>
      <c r="B103" s="8"/>
      <c r="C103" s="8"/>
      <c r="D103" s="8"/>
      <c r="E103" s="8"/>
      <c r="F103" s="8" t="s">
        <v>75</v>
      </c>
      <c r="G103" s="8"/>
      <c r="H103" s="2">
        <v>72766.77</v>
      </c>
      <c r="I103" s="5">
        <v>75000</v>
      </c>
      <c r="J103" s="5">
        <v>90000</v>
      </c>
    </row>
    <row r="104" spans="1:10" x14ac:dyDescent="0.25">
      <c r="A104" s="8"/>
      <c r="B104" s="8"/>
      <c r="C104" s="8"/>
      <c r="D104" s="8"/>
      <c r="E104" s="8"/>
      <c r="F104" s="8" t="s">
        <v>76</v>
      </c>
      <c r="G104" s="8"/>
      <c r="H104" s="2">
        <v>3575</v>
      </c>
      <c r="I104" s="5">
        <v>3900</v>
      </c>
      <c r="J104" s="5">
        <v>4200</v>
      </c>
    </row>
    <row r="105" spans="1:10" x14ac:dyDescent="0.25">
      <c r="A105" s="8"/>
      <c r="B105" s="8"/>
      <c r="C105" s="8"/>
      <c r="D105" s="8"/>
      <c r="E105" s="8"/>
      <c r="F105" s="8" t="s">
        <v>77</v>
      </c>
      <c r="G105" s="8"/>
      <c r="H105" s="2">
        <v>6473.63</v>
      </c>
      <c r="I105" s="5">
        <v>5000</v>
      </c>
      <c r="J105" s="5">
        <v>9500</v>
      </c>
    </row>
    <row r="106" spans="1:10" ht="15.75" thickBot="1" x14ac:dyDescent="0.3">
      <c r="A106" s="8"/>
      <c r="B106" s="8"/>
      <c r="C106" s="8"/>
      <c r="D106" s="8"/>
      <c r="E106" s="8"/>
      <c r="F106" s="8" t="s">
        <v>78</v>
      </c>
      <c r="G106" s="8"/>
      <c r="H106" s="1">
        <v>50783.6</v>
      </c>
      <c r="I106" s="6">
        <v>55000</v>
      </c>
      <c r="J106" s="6">
        <v>60000</v>
      </c>
    </row>
    <row r="107" spans="1:10" x14ac:dyDescent="0.25">
      <c r="A107" s="8"/>
      <c r="B107" s="8"/>
      <c r="C107" s="8"/>
      <c r="D107" s="8"/>
      <c r="E107" s="8" t="s">
        <v>79</v>
      </c>
      <c r="F107" s="8"/>
      <c r="G107" s="8"/>
      <c r="H107" s="2">
        <f>ROUND(SUM(H102:H106),5)</f>
        <v>133599</v>
      </c>
      <c r="I107" s="5">
        <f>ROUND(SUM(I102:I106),5)</f>
        <v>138900</v>
      </c>
      <c r="J107" s="5">
        <f>ROUND(SUM(J102:J106),5)</f>
        <v>163700</v>
      </c>
    </row>
    <row r="108" spans="1:10" x14ac:dyDescent="0.25">
      <c r="A108" s="8"/>
      <c r="B108" s="8"/>
      <c r="C108" s="8"/>
      <c r="D108" s="8"/>
      <c r="E108" s="8" t="s">
        <v>80</v>
      </c>
      <c r="F108" s="8"/>
      <c r="G108" s="8"/>
      <c r="H108" s="2"/>
      <c r="I108" s="5"/>
    </row>
    <row r="109" spans="1:10" x14ac:dyDescent="0.25">
      <c r="A109" s="8"/>
      <c r="B109" s="8"/>
      <c r="C109" s="8"/>
      <c r="D109" s="8"/>
      <c r="E109" s="8"/>
      <c r="F109" s="8" t="s">
        <v>81</v>
      </c>
      <c r="G109" s="8"/>
      <c r="H109" s="2">
        <v>4275.38</v>
      </c>
      <c r="I109" s="5">
        <v>5000</v>
      </c>
      <c r="J109" s="5">
        <v>5000</v>
      </c>
    </row>
    <row r="110" spans="1:10" x14ac:dyDescent="0.25">
      <c r="A110" s="8"/>
      <c r="B110" s="8"/>
      <c r="C110" s="8"/>
      <c r="D110" s="8"/>
      <c r="E110" s="8"/>
      <c r="F110" s="8" t="s">
        <v>82</v>
      </c>
      <c r="G110" s="8"/>
      <c r="H110" s="2">
        <v>18280.91</v>
      </c>
      <c r="I110" s="5">
        <v>21000</v>
      </c>
      <c r="J110" s="5">
        <v>21000</v>
      </c>
    </row>
    <row r="111" spans="1:10" ht="15.75" thickBot="1" x14ac:dyDescent="0.3">
      <c r="A111" s="8"/>
      <c r="B111" s="8"/>
      <c r="C111" s="8"/>
      <c r="D111" s="8"/>
      <c r="E111" s="8"/>
      <c r="F111" s="8" t="s">
        <v>83</v>
      </c>
      <c r="G111" s="8"/>
      <c r="H111" s="1">
        <v>1736</v>
      </c>
      <c r="I111" s="6">
        <v>2000</v>
      </c>
      <c r="J111" s="6">
        <v>1800</v>
      </c>
    </row>
    <row r="112" spans="1:10" x14ac:dyDescent="0.25">
      <c r="A112" s="8"/>
      <c r="B112" s="8"/>
      <c r="C112" s="8"/>
      <c r="D112" s="8"/>
      <c r="E112" s="8" t="s">
        <v>84</v>
      </c>
      <c r="F112" s="8"/>
      <c r="G112" s="8"/>
      <c r="H112" s="2">
        <f>ROUND(SUM(H108:H111),5)</f>
        <v>24292.29</v>
      </c>
      <c r="I112" s="5">
        <f>ROUND(SUM(I108:I111),5)</f>
        <v>28000</v>
      </c>
      <c r="J112" s="5">
        <f>ROUND(SUM(J108:J111),5)</f>
        <v>27800</v>
      </c>
    </row>
    <row r="113" spans="1:10" x14ac:dyDescent="0.25">
      <c r="A113" s="8"/>
      <c r="B113" s="8"/>
      <c r="C113" s="8"/>
      <c r="D113" s="8"/>
      <c r="E113" s="8" t="s">
        <v>85</v>
      </c>
      <c r="F113" s="8"/>
      <c r="G113" s="8"/>
      <c r="H113" s="2"/>
      <c r="I113" s="5"/>
    </row>
    <row r="114" spans="1:10" x14ac:dyDescent="0.25">
      <c r="A114" s="8"/>
      <c r="B114" s="8"/>
      <c r="C114" s="8"/>
      <c r="D114" s="8"/>
      <c r="E114" s="8"/>
      <c r="F114" s="8" t="s">
        <v>117</v>
      </c>
      <c r="G114" s="8"/>
      <c r="H114" s="2">
        <v>1735</v>
      </c>
      <c r="I114" s="5">
        <v>2500</v>
      </c>
      <c r="J114" s="5">
        <v>2200</v>
      </c>
    </row>
    <row r="115" spans="1:10" x14ac:dyDescent="0.25">
      <c r="A115" s="8"/>
      <c r="B115" s="8"/>
      <c r="C115" s="8"/>
      <c r="D115" s="8"/>
      <c r="E115" s="8"/>
      <c r="F115" s="8" t="s">
        <v>86</v>
      </c>
      <c r="G115" s="8"/>
      <c r="H115" s="2">
        <v>1657.82</v>
      </c>
      <c r="I115" s="5">
        <v>2000</v>
      </c>
      <c r="J115" s="5">
        <v>2000</v>
      </c>
    </row>
    <row r="116" spans="1:10" x14ac:dyDescent="0.25">
      <c r="A116" s="8"/>
      <c r="B116" s="8"/>
      <c r="C116" s="8"/>
      <c r="D116" s="8"/>
      <c r="E116" s="8"/>
      <c r="F116" s="8" t="s">
        <v>87</v>
      </c>
      <c r="G116" s="8"/>
      <c r="H116" s="2">
        <v>1335</v>
      </c>
      <c r="I116" s="5">
        <v>750</v>
      </c>
      <c r="J116" s="5">
        <v>2200</v>
      </c>
    </row>
    <row r="117" spans="1:10" x14ac:dyDescent="0.25">
      <c r="A117" s="8"/>
      <c r="B117" s="8"/>
      <c r="C117" s="8"/>
      <c r="D117" s="8"/>
      <c r="E117" s="8"/>
      <c r="F117" s="8" t="s">
        <v>88</v>
      </c>
      <c r="G117" s="8"/>
      <c r="H117" s="2">
        <v>3133.7</v>
      </c>
      <c r="I117" s="5">
        <v>3000</v>
      </c>
      <c r="J117" s="5">
        <v>4500</v>
      </c>
    </row>
    <row r="118" spans="1:10" x14ac:dyDescent="0.25">
      <c r="A118" s="8"/>
      <c r="B118" s="8"/>
      <c r="C118" s="8"/>
      <c r="D118" s="8"/>
      <c r="E118" s="8"/>
      <c r="F118" s="8" t="s">
        <v>89</v>
      </c>
      <c r="G118" s="8"/>
      <c r="H118" s="2">
        <v>1120.1500000000001</v>
      </c>
      <c r="I118" s="5">
        <v>800</v>
      </c>
      <c r="J118" s="5">
        <v>1500</v>
      </c>
    </row>
    <row r="119" spans="1:10" x14ac:dyDescent="0.25">
      <c r="A119" s="8"/>
      <c r="B119" s="8"/>
      <c r="C119" s="8"/>
      <c r="D119" s="8"/>
      <c r="E119" s="8"/>
      <c r="F119" s="8" t="s">
        <v>90</v>
      </c>
      <c r="G119" s="8"/>
      <c r="H119" s="2">
        <v>14672.12</v>
      </c>
      <c r="I119" s="5">
        <v>5000</v>
      </c>
      <c r="J119" s="5">
        <v>5000</v>
      </c>
    </row>
    <row r="120" spans="1:10" x14ac:dyDescent="0.25">
      <c r="A120" s="8"/>
      <c r="B120" s="8"/>
      <c r="C120" s="8"/>
      <c r="D120" s="8"/>
      <c r="E120" s="8"/>
      <c r="F120" s="8" t="s">
        <v>91</v>
      </c>
      <c r="G120" s="8"/>
      <c r="H120" s="2">
        <v>6466.89</v>
      </c>
      <c r="I120" s="5">
        <v>15500</v>
      </c>
      <c r="J120" s="5">
        <v>8500</v>
      </c>
    </row>
    <row r="121" spans="1:10" x14ac:dyDescent="0.25">
      <c r="A121" s="8"/>
      <c r="B121" s="8"/>
      <c r="C121" s="8"/>
      <c r="D121" s="8"/>
      <c r="E121" s="8"/>
      <c r="F121" s="8" t="s">
        <v>92</v>
      </c>
      <c r="G121" s="8"/>
      <c r="H121" s="2">
        <v>2438.12</v>
      </c>
      <c r="I121" s="5">
        <v>5000</v>
      </c>
      <c r="J121" s="5">
        <v>5000</v>
      </c>
    </row>
    <row r="122" spans="1:10" x14ac:dyDescent="0.25">
      <c r="A122" s="8"/>
      <c r="B122" s="8"/>
      <c r="C122" s="8"/>
      <c r="D122" s="8"/>
      <c r="E122" s="8"/>
      <c r="F122" s="8" t="s">
        <v>93</v>
      </c>
      <c r="G122" s="8"/>
      <c r="H122" s="2">
        <v>18900</v>
      </c>
      <c r="I122" s="5">
        <v>12600</v>
      </c>
      <c r="J122" s="5">
        <v>0</v>
      </c>
    </row>
    <row r="123" spans="1:10" x14ac:dyDescent="0.25">
      <c r="A123" s="8"/>
      <c r="B123" s="8"/>
      <c r="C123" s="8"/>
      <c r="D123" s="8"/>
      <c r="E123" s="8"/>
      <c r="F123" s="8" t="s">
        <v>131</v>
      </c>
      <c r="G123" s="8"/>
      <c r="H123" s="2">
        <v>0</v>
      </c>
      <c r="I123" s="5">
        <v>200</v>
      </c>
      <c r="J123" s="5">
        <v>200</v>
      </c>
    </row>
    <row r="124" spans="1:10" x14ac:dyDescent="0.25">
      <c r="A124" s="8"/>
      <c r="B124" s="8"/>
      <c r="C124" s="8"/>
      <c r="D124" s="8"/>
      <c r="E124" s="8"/>
      <c r="F124" s="8" t="s">
        <v>94</v>
      </c>
      <c r="G124" s="8"/>
      <c r="H124" s="2">
        <v>2607.54</v>
      </c>
      <c r="I124" s="5">
        <v>2300</v>
      </c>
      <c r="J124" s="5">
        <v>3000</v>
      </c>
    </row>
    <row r="125" spans="1:10" x14ac:dyDescent="0.25">
      <c r="A125" s="8"/>
      <c r="B125" s="8"/>
      <c r="C125" s="8"/>
      <c r="D125" s="8"/>
      <c r="E125" s="8"/>
      <c r="F125" s="8" t="s">
        <v>95</v>
      </c>
      <c r="G125" s="8"/>
      <c r="H125" s="2">
        <v>904.24</v>
      </c>
      <c r="I125" s="5">
        <v>1000</v>
      </c>
      <c r="J125" s="5">
        <v>3300</v>
      </c>
    </row>
    <row r="126" spans="1:10" x14ac:dyDescent="0.25">
      <c r="A126" s="8"/>
      <c r="B126" s="8"/>
      <c r="C126" s="8"/>
      <c r="D126" s="8"/>
      <c r="E126" s="8"/>
      <c r="F126" s="8" t="s">
        <v>118</v>
      </c>
      <c r="G126" s="8"/>
      <c r="H126" s="2">
        <v>1081</v>
      </c>
      <c r="I126" s="5">
        <v>1500</v>
      </c>
      <c r="J126" s="5">
        <v>2000</v>
      </c>
    </row>
    <row r="127" spans="1:10" ht="15.75" thickBot="1" x14ac:dyDescent="0.3">
      <c r="A127" s="8"/>
      <c r="B127" s="8"/>
      <c r="C127" s="8"/>
      <c r="D127" s="8"/>
      <c r="E127" s="8"/>
      <c r="F127" s="8" t="s">
        <v>140</v>
      </c>
      <c r="G127" s="8"/>
      <c r="H127" s="1">
        <v>0</v>
      </c>
      <c r="I127" s="6">
        <v>200</v>
      </c>
      <c r="J127" s="6">
        <v>200</v>
      </c>
    </row>
    <row r="128" spans="1:10" x14ac:dyDescent="0.25">
      <c r="A128" s="8"/>
      <c r="B128" s="8"/>
      <c r="C128" s="8"/>
      <c r="D128" s="8"/>
      <c r="E128" s="8" t="s">
        <v>96</v>
      </c>
      <c r="F128" s="8"/>
      <c r="G128" s="8"/>
      <c r="H128" s="2">
        <f>ROUND(SUM(H113:H127),5)</f>
        <v>56051.58</v>
      </c>
      <c r="I128" s="5">
        <f>ROUND(SUM(I113:I127),5)</f>
        <v>52350</v>
      </c>
      <c r="J128" s="5">
        <f>ROUND(SUM(J113:J127),5)</f>
        <v>39600</v>
      </c>
    </row>
    <row r="129" spans="1:10" x14ac:dyDescent="0.25">
      <c r="A129" s="8"/>
      <c r="B129" s="8"/>
      <c r="C129" s="8"/>
      <c r="D129" s="8"/>
      <c r="E129" s="8" t="s">
        <v>97</v>
      </c>
      <c r="F129" s="8"/>
      <c r="G129" s="8"/>
      <c r="H129" s="2">
        <v>1109.01</v>
      </c>
      <c r="I129" s="5">
        <v>1500</v>
      </c>
      <c r="J129" s="5">
        <v>1500</v>
      </c>
    </row>
    <row r="130" spans="1:10" x14ac:dyDescent="0.25">
      <c r="A130" s="8"/>
      <c r="B130" s="8"/>
      <c r="C130" s="8"/>
      <c r="D130" s="8"/>
      <c r="E130" s="8" t="s">
        <v>98</v>
      </c>
      <c r="F130" s="8"/>
      <c r="G130" s="8"/>
      <c r="H130" s="2">
        <v>53001.97</v>
      </c>
      <c r="I130" s="5">
        <v>53500</v>
      </c>
      <c r="J130" s="5">
        <v>76000</v>
      </c>
    </row>
    <row r="131" spans="1:10" x14ac:dyDescent="0.25">
      <c r="A131" s="8"/>
      <c r="B131" s="8"/>
      <c r="C131" s="8"/>
      <c r="D131" s="8"/>
      <c r="E131" s="8" t="s">
        <v>99</v>
      </c>
      <c r="F131" s="8"/>
      <c r="G131" s="8"/>
      <c r="H131" s="2"/>
      <c r="I131" s="5"/>
    </row>
    <row r="132" spans="1:10" x14ac:dyDescent="0.25">
      <c r="A132" s="8"/>
      <c r="B132" s="8"/>
      <c r="C132" s="8"/>
      <c r="D132" s="8"/>
      <c r="E132" s="8"/>
      <c r="F132" s="8" t="s">
        <v>100</v>
      </c>
      <c r="G132" s="8"/>
      <c r="H132" s="2">
        <v>1538.43</v>
      </c>
      <c r="I132" s="5">
        <v>6500</v>
      </c>
      <c r="J132" s="5">
        <v>6500</v>
      </c>
    </row>
    <row r="133" spans="1:10" x14ac:dyDescent="0.25">
      <c r="A133" s="8"/>
      <c r="B133" s="8"/>
      <c r="C133" s="8"/>
      <c r="D133" s="8"/>
      <c r="E133" s="8"/>
      <c r="F133" s="8" t="s">
        <v>101</v>
      </c>
      <c r="G133" s="8"/>
      <c r="H133" s="2">
        <v>8411</v>
      </c>
      <c r="I133" s="5">
        <v>6500</v>
      </c>
      <c r="J133" s="5">
        <v>10000</v>
      </c>
    </row>
    <row r="134" spans="1:10" x14ac:dyDescent="0.25">
      <c r="A134" s="8"/>
      <c r="B134" s="8"/>
      <c r="C134" s="8"/>
      <c r="D134" s="8"/>
      <c r="E134" s="8"/>
      <c r="F134" s="8" t="s">
        <v>102</v>
      </c>
      <c r="G134" s="8"/>
      <c r="H134" s="2">
        <v>9380.2000000000007</v>
      </c>
      <c r="I134" s="5">
        <v>11000</v>
      </c>
      <c r="J134" s="5">
        <v>11000</v>
      </c>
    </row>
    <row r="135" spans="1:10" ht="15.75" thickBot="1" x14ac:dyDescent="0.3">
      <c r="A135" s="8"/>
      <c r="B135" s="8"/>
      <c r="C135" s="8"/>
      <c r="D135" s="8"/>
      <c r="E135" s="8"/>
      <c r="F135" s="8" t="s">
        <v>149</v>
      </c>
      <c r="G135" s="8"/>
      <c r="H135" s="1">
        <v>1537.5</v>
      </c>
      <c r="I135" s="6">
        <v>0</v>
      </c>
      <c r="J135" s="6">
        <v>2000</v>
      </c>
    </row>
    <row r="136" spans="1:10" x14ac:dyDescent="0.25">
      <c r="A136" s="8"/>
      <c r="B136" s="8"/>
      <c r="C136" s="8"/>
      <c r="D136" s="8"/>
      <c r="E136" s="8" t="s">
        <v>103</v>
      </c>
      <c r="F136" s="8"/>
      <c r="G136" s="8"/>
      <c r="H136" s="2">
        <f>ROUND(SUM(H131:H135),5)</f>
        <v>20867.13</v>
      </c>
      <c r="I136" s="5">
        <f>ROUND(SUM(I131:I135),5)</f>
        <v>24000</v>
      </c>
      <c r="J136" s="5">
        <f>ROUND(SUM(J131:J135),5)</f>
        <v>29500</v>
      </c>
    </row>
    <row r="137" spans="1:10" x14ac:dyDescent="0.25">
      <c r="A137" s="8"/>
      <c r="B137" s="8"/>
      <c r="C137" s="8"/>
      <c r="D137" s="8"/>
      <c r="E137" s="8" t="s">
        <v>104</v>
      </c>
      <c r="F137" s="8"/>
      <c r="G137" s="8"/>
      <c r="H137" s="2">
        <v>5700</v>
      </c>
      <c r="I137" s="5">
        <v>6500</v>
      </c>
      <c r="J137" s="5">
        <v>6500</v>
      </c>
    </row>
    <row r="138" spans="1:10" x14ac:dyDescent="0.25">
      <c r="A138" s="8"/>
      <c r="B138" s="8"/>
      <c r="C138" s="8"/>
      <c r="D138" s="8"/>
      <c r="E138" s="8" t="s">
        <v>105</v>
      </c>
      <c r="F138" s="8"/>
      <c r="G138" s="8"/>
      <c r="H138" s="2">
        <v>13250.05</v>
      </c>
      <c r="I138" s="5">
        <v>17000</v>
      </c>
      <c r="J138" s="5">
        <v>14000</v>
      </c>
    </row>
    <row r="139" spans="1:10" x14ac:dyDescent="0.25">
      <c r="A139" s="8"/>
      <c r="B139" s="8"/>
      <c r="C139" s="8"/>
      <c r="D139" s="8"/>
      <c r="E139" s="8" t="s">
        <v>106</v>
      </c>
      <c r="F139" s="8"/>
      <c r="G139" s="8"/>
      <c r="H139" s="2">
        <v>1106.8</v>
      </c>
      <c r="I139" s="5">
        <v>2000</v>
      </c>
      <c r="J139" s="5">
        <v>2000</v>
      </c>
    </row>
    <row r="140" spans="1:10" x14ac:dyDescent="0.25">
      <c r="A140" s="8"/>
      <c r="B140" s="8"/>
      <c r="C140" s="8"/>
      <c r="D140" s="8"/>
      <c r="E140" s="8" t="s">
        <v>107</v>
      </c>
      <c r="F140" s="8"/>
      <c r="G140" s="8"/>
      <c r="H140" s="2">
        <v>98.23</v>
      </c>
      <c r="I140" s="5">
        <v>0</v>
      </c>
      <c r="J140" s="5">
        <v>0</v>
      </c>
    </row>
    <row r="141" spans="1:10" ht="15.75" thickBot="1" x14ac:dyDescent="0.3">
      <c r="A141" s="8"/>
      <c r="B141" s="8"/>
      <c r="C141" s="8"/>
      <c r="D141" s="8"/>
      <c r="E141" s="8" t="s">
        <v>108</v>
      </c>
      <c r="F141" s="8"/>
      <c r="G141" s="8"/>
      <c r="H141" s="2">
        <v>11212.48</v>
      </c>
      <c r="I141" s="5">
        <v>9500</v>
      </c>
      <c r="J141" s="5">
        <v>12000</v>
      </c>
    </row>
    <row r="142" spans="1:10" ht="15.75" thickBot="1" x14ac:dyDescent="0.3">
      <c r="A142" s="8"/>
      <c r="B142" s="8"/>
      <c r="C142" s="8"/>
      <c r="D142" s="8" t="s">
        <v>109</v>
      </c>
      <c r="E142" s="8"/>
      <c r="F142" s="8"/>
      <c r="G142" s="8"/>
      <c r="H142" s="3">
        <f>ROUND(SUM(H26:H27)+H33+H43+H50+H57+H64+H72+H78+H101+H107+H112+SUM(H128:H130)+SUM(H136:H141),5)</f>
        <v>719531.97</v>
      </c>
      <c r="I142" s="7">
        <f>ROUND(SUM(I26:I27)+I33+I43+I50+I57+I64+I72+I78+I101+I107+I112+SUM(I128:I130)+SUM(I136:I141),5)</f>
        <v>800550</v>
      </c>
      <c r="J142" s="7">
        <f>ROUND(SUM(J26:J27)+J33+J43+J50+J57+J64+J72+J78+J101+J107+J112+SUM(J128:J130)+SUM(J136:J141),5)</f>
        <v>850200</v>
      </c>
    </row>
    <row r="143" spans="1:10" x14ac:dyDescent="0.25">
      <c r="A143" s="8"/>
      <c r="B143" s="8" t="s">
        <v>111</v>
      </c>
      <c r="C143" s="8"/>
      <c r="D143" s="8"/>
      <c r="E143" s="8"/>
      <c r="F143" s="8"/>
      <c r="G143" s="8"/>
      <c r="H143" s="2">
        <f>ROUND(H3+H25-H142,5)</f>
        <v>258857.72</v>
      </c>
      <c r="I143" s="5">
        <f>ROUND(I3+I25-I142,5)</f>
        <v>372230</v>
      </c>
      <c r="J143" s="5">
        <f>ROUND(J3+J25-J142,5)</f>
        <v>278330</v>
      </c>
    </row>
    <row r="144" spans="1:10" x14ac:dyDescent="0.25">
      <c r="A144" s="8"/>
      <c r="B144" s="8" t="s">
        <v>133</v>
      </c>
      <c r="C144" s="8"/>
      <c r="D144" s="8"/>
      <c r="E144" s="8"/>
      <c r="F144" s="8"/>
      <c r="G144" s="8"/>
      <c r="H144" s="2"/>
      <c r="I144" s="5"/>
    </row>
    <row r="145" spans="1:10" x14ac:dyDescent="0.25">
      <c r="A145" s="8"/>
      <c r="B145" s="8"/>
      <c r="C145" s="8" t="s">
        <v>134</v>
      </c>
      <c r="D145" s="8"/>
      <c r="E145" s="8"/>
      <c r="F145" s="8"/>
      <c r="G145" s="8"/>
      <c r="H145" s="2"/>
      <c r="I145" s="5"/>
    </row>
    <row r="146" spans="1:10" x14ac:dyDescent="0.25">
      <c r="A146" s="8"/>
      <c r="B146" s="8"/>
      <c r="C146" s="8"/>
      <c r="D146" s="8" t="s">
        <v>135</v>
      </c>
      <c r="E146" s="8"/>
      <c r="F146" s="8"/>
      <c r="G146" s="8"/>
      <c r="H146" s="2">
        <v>1906700.71</v>
      </c>
      <c r="I146" s="5">
        <v>3300000</v>
      </c>
      <c r="J146" s="5">
        <v>0</v>
      </c>
    </row>
    <row r="147" spans="1:10" ht="15.75" thickBot="1" x14ac:dyDescent="0.3">
      <c r="A147" s="8"/>
      <c r="B147" s="8"/>
      <c r="C147" s="8"/>
      <c r="D147" s="8" t="s">
        <v>141</v>
      </c>
      <c r="E147" s="8"/>
      <c r="F147" s="8"/>
      <c r="G147" s="8"/>
      <c r="H147" s="2">
        <v>0</v>
      </c>
      <c r="I147" s="5">
        <v>515000</v>
      </c>
      <c r="J147" s="5">
        <v>0</v>
      </c>
    </row>
    <row r="148" spans="1:10" ht="15.75" thickBot="1" x14ac:dyDescent="0.3">
      <c r="A148" s="8"/>
      <c r="B148" s="8"/>
      <c r="C148" s="8" t="s">
        <v>136</v>
      </c>
      <c r="D148" s="8"/>
      <c r="E148" s="8"/>
      <c r="F148" s="8"/>
      <c r="G148" s="8"/>
      <c r="H148" s="9">
        <f>ROUND(SUM(H145:H147),5)</f>
        <v>1906700.71</v>
      </c>
      <c r="I148" s="17">
        <f>ROUND(SUM(I145:I147),5)</f>
        <v>3815000</v>
      </c>
      <c r="J148" s="17">
        <f>ROUND(SUM(J145:J147),5)</f>
        <v>0</v>
      </c>
    </row>
    <row r="149" spans="1:10" ht="15.75" thickBot="1" x14ac:dyDescent="0.3">
      <c r="A149" s="8"/>
      <c r="B149" s="8" t="s">
        <v>137</v>
      </c>
      <c r="C149" s="8"/>
      <c r="D149" s="8"/>
      <c r="E149" s="8"/>
      <c r="F149" s="8"/>
      <c r="G149" s="8"/>
      <c r="H149" s="9">
        <f>ROUND(H144+H148,5)</f>
        <v>1906700.71</v>
      </c>
      <c r="I149" s="17">
        <f>ROUND(I144+I148,5)</f>
        <v>3815000</v>
      </c>
      <c r="J149" s="17">
        <f>ROUND(J144+J148,5)</f>
        <v>0</v>
      </c>
    </row>
    <row r="150" spans="1:10" s="16" customFormat="1" ht="12" thickBot="1" x14ac:dyDescent="0.25">
      <c r="A150" s="8" t="s">
        <v>120</v>
      </c>
      <c r="B150" s="8"/>
      <c r="C150" s="8"/>
      <c r="D150" s="8"/>
      <c r="E150" s="8"/>
      <c r="F150" s="8"/>
      <c r="G150" s="8"/>
      <c r="H150" s="10">
        <f>ROUND(H143+H149,5)</f>
        <v>2165558.4300000002</v>
      </c>
      <c r="I150" s="11">
        <f>ROUND(I143+I149,5)</f>
        <v>4187230</v>
      </c>
      <c r="J150" s="11">
        <f>ROUND(J143+J149,5)</f>
        <v>278330</v>
      </c>
    </row>
    <row r="151" spans="1:10" ht="15.75" thickTop="1" x14ac:dyDescent="0.25"/>
  </sheetData>
  <phoneticPr fontId="11" type="noConversion"/>
  <pageMargins left="0.7" right="0.7" top="0.75" bottom="0.75" header="0.1" footer="0.3"/>
  <pageSetup orientation="portrait" r:id="rId1"/>
  <headerFooter>
    <oddHeader>&amp;L&amp;"Arial,Bold"&amp;8 8:34 AM
 01/05/24
 Accrual Basis&amp;C&amp;"Arial,Bold"&amp;12 Shasta Community Services District
&amp;14 2024 / 2025 Budget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38100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38100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7-15-24</vt:lpstr>
      <vt:lpstr>6-18-24</vt:lpstr>
      <vt:lpstr>'6-18-24'!Print_Titles</vt:lpstr>
      <vt:lpstr>'7-15-24'!Print_Titles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Koeper</dc:creator>
  <cp:lastModifiedBy>Chris Koeper</cp:lastModifiedBy>
  <cp:lastPrinted>2024-07-12T14:36:46Z</cp:lastPrinted>
  <dcterms:created xsi:type="dcterms:W3CDTF">2019-12-13T15:18:58Z</dcterms:created>
  <dcterms:modified xsi:type="dcterms:W3CDTF">2024-07-12T16:33:34Z</dcterms:modified>
</cp:coreProperties>
</file>